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24226"/>
  <mc:AlternateContent xmlns:mc="http://schemas.openxmlformats.org/markup-compatibility/2006">
    <mc:Choice Requires="x15">
      <x15ac:absPath xmlns:x15ac="http://schemas.microsoft.com/office/spreadsheetml/2010/11/ac" url="C:\Users\CassimA\Documents\Ahmed Cassim\Ahmed Cassim\Pyrometers\2022\"/>
    </mc:Choice>
  </mc:AlternateContent>
  <xr:revisionPtr revIDLastSave="0" documentId="8_{28B07E02-90FD-48E0-8765-47152E1D5E9C}" xr6:coauthVersionLast="47" xr6:coauthVersionMax="47" xr10:uidLastSave="{00000000-0000-0000-0000-000000000000}"/>
  <bookViews>
    <workbookView xWindow="1170" yWindow="180" windowWidth="27225" windowHeight="14715" activeTab="2" xr2:uid="{00000000-000D-0000-FFFF-FFFF00000000}"/>
  </bookViews>
  <sheets>
    <sheet name="Rev 1 TEC" sheetId="3" r:id="rId1"/>
    <sheet name="Original TEC" sheetId="2" r:id="rId2"/>
    <sheet name="High level Scoring" sheetId="4" r:id="rId3"/>
  </sheets>
  <definedNames>
    <definedName name="_xlnm._FilterDatabase" localSheetId="1" hidden="1">'Original TEC'!$G$12:$G$18</definedName>
    <definedName name="_Toc22629930" localSheetId="1">'Original TEC'!#REF!</definedName>
    <definedName name="_xlnm.Print_Area" localSheetId="0">'Rev 1 TEC'!$A$1:$J$66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64" i="3" l="1"/>
  <c r="J63" i="3"/>
  <c r="D3" i="4"/>
  <c r="D2" i="4"/>
  <c r="C8" i="4"/>
  <c r="C7" i="4"/>
  <c r="C5" i="4" l="1"/>
  <c r="C4" i="4"/>
  <c r="D5" i="4"/>
  <c r="D4" i="4"/>
  <c r="E7" i="4"/>
  <c r="C12" i="4"/>
  <c r="C11" i="4"/>
  <c r="C10" i="4"/>
  <c r="D13" i="4"/>
  <c r="E13" i="4" s="1"/>
  <c r="D6" i="4"/>
  <c r="C3" i="4"/>
  <c r="C2" i="4"/>
  <c r="E2" i="4" l="1"/>
  <c r="E14" i="4" s="1"/>
  <c r="D14" i="4"/>
  <c r="D15" i="4" s="1"/>
  <c r="H31" i="2"/>
  <c r="H32" i="2"/>
  <c r="H33" i="2"/>
  <c r="H34" i="2"/>
  <c r="C28" i="2"/>
  <c r="C24" i="2"/>
  <c r="C20" i="2"/>
  <c r="C10" i="2" l="1"/>
  <c r="H21" i="2"/>
  <c r="H22" i="2" l="1"/>
  <c r="H29" i="2" l="1"/>
  <c r="H28" i="2" s="1"/>
  <c r="H27" i="2"/>
  <c r="H26" i="2"/>
  <c r="H25" i="2"/>
  <c r="H23" i="2"/>
  <c r="H20" i="2" s="1"/>
  <c r="H24" i="2" l="1"/>
  <c r="G1"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Fanie Buys</author>
  </authors>
  <commentList>
    <comment ref="B31" authorId="0" shapeId="0" xr:uid="{00000000-0006-0000-0100-000001000000}">
      <text>
        <r>
          <rPr>
            <b/>
            <sz val="9"/>
            <color indexed="81"/>
            <rFont val="Tahoma"/>
            <family val="2"/>
          </rPr>
          <t>Fanie Buys:</t>
        </r>
        <r>
          <rPr>
            <sz val="9"/>
            <color indexed="81"/>
            <rFont val="Tahoma"/>
            <family val="2"/>
          </rPr>
          <t xml:space="preserve">
If  our strategy is to install as we receive the compressor anddriers, why do we want to store 9 sets? That meens we will have to store them somewhere as well, our stores are full as well.</t>
        </r>
      </text>
    </comment>
  </commentList>
</comments>
</file>

<file path=xl/sharedStrings.xml><?xml version="1.0" encoding="utf-8"?>
<sst xmlns="http://schemas.openxmlformats.org/spreadsheetml/2006/main" count="410" uniqueCount="195">
  <si>
    <t>Employer:</t>
  </si>
  <si>
    <t>Total out of 100%</t>
  </si>
  <si>
    <t>Tender No.:</t>
  </si>
  <si>
    <t>Tenderer:</t>
  </si>
  <si>
    <t>Sub-Category:</t>
  </si>
  <si>
    <t>Date:</t>
  </si>
  <si>
    <t>TET Member (_):
Signature:</t>
  </si>
  <si>
    <t>Description</t>
  </si>
  <si>
    <t>Tender Returnable Reference</t>
  </si>
  <si>
    <t>Assesment Criteria - WI Section:</t>
  </si>
  <si>
    <t>Scoring</t>
  </si>
  <si>
    <t>Comments / Justification for allocated score</t>
  </si>
  <si>
    <t>Score</t>
  </si>
  <si>
    <t>Percentage</t>
  </si>
  <si>
    <t>Project Execution Method Statement</t>
  </si>
  <si>
    <t>Functional System Documentation</t>
  </si>
  <si>
    <t>1.1</t>
  </si>
  <si>
    <t>1.1.1</t>
  </si>
  <si>
    <t>1.1.2</t>
  </si>
  <si>
    <t>1.1.3</t>
  </si>
  <si>
    <t>1.2</t>
  </si>
  <si>
    <t>1.2.1</t>
  </si>
  <si>
    <t>1.2.2</t>
  </si>
  <si>
    <t>1.2.3</t>
  </si>
  <si>
    <t>1.3</t>
  </si>
  <si>
    <t>Sub-contracting</t>
  </si>
  <si>
    <t>2.1</t>
  </si>
  <si>
    <t>2.2</t>
  </si>
  <si>
    <t>2.3</t>
  </si>
  <si>
    <t>2.4</t>
  </si>
  <si>
    <t>2.5</t>
  </si>
  <si>
    <t>2.6</t>
  </si>
  <si>
    <t>2.7</t>
  </si>
  <si>
    <t>Provide Reference that the Manufacture/Supplier has successfully built/supplied similar equipment to Power Stations/ similar industries in the last 10 years. Proof of relevant manufacturer/supplies experience provided = Yes, no proof = No</t>
  </si>
  <si>
    <t>Provide proof of that the Equipment spare parts are supported locally and technically support can be offerd locally. Letter from company stating that the spares and technical support can be suported locally provide = Yes, no supporting letter = No</t>
  </si>
  <si>
    <t>Contractor to provide certification to the latest ISO 9001 standard or objective evidence (e.g. copy of compliance audit report) of a QMS which complies to the latest ISO 9001 standard = Yes, no certification = No</t>
  </si>
  <si>
    <t>CVs of relevant construction design engineers professionally registered with ECSA (certificates to be provided)(At least 5 years relevant experience) Provided and compliant = Yes, Not provided or not compliant = No</t>
  </si>
  <si>
    <t>Yes</t>
  </si>
  <si>
    <t>No</t>
  </si>
  <si>
    <t>Any No's will lead to disqualification and tender will not be evaluated further.</t>
  </si>
  <si>
    <t>CV ‘s of the Project or Site Manager. (Technical national diploma and at least 3 years related work experience is the same field of work. Tenderers will obtain 2.5% for relevant National Diploma and 2.5% for related experience, thus 5% maximum.)</t>
  </si>
  <si>
    <t>CV ‘s of the supervisors. (Technical N6 and at least 2 years related work experience is the same field of work. Tenderers will obtain 2.5% for relevant N6 and 2.5% for related experience, thus 5% maximum.)</t>
  </si>
  <si>
    <t>A Eskom Plant safety regulations (PSR) authorised, Authorised Supervisor (AS) or Responsible Person.(RP) (Tenderers will obtain 2.5% for very PSR authorised RP or AS, 5% maximum.)</t>
  </si>
  <si>
    <t>Provide a programme based on the estimated installation dates showing. (Activities, Durations in hours, predecessors, (Tenderers will obtain 5% for displaying: Activities, Durations and Predecessors. Maximum points for this sections is 5%)</t>
  </si>
  <si>
    <t>1.4</t>
  </si>
  <si>
    <t>Project management</t>
  </si>
  <si>
    <t>1.4.1</t>
  </si>
  <si>
    <t>1.3.1</t>
  </si>
  <si>
    <t>1.4.2</t>
  </si>
  <si>
    <t>1.4.3</t>
  </si>
  <si>
    <t>1.4.4</t>
  </si>
  <si>
    <t xml:space="preserve">Threshold to be met = </t>
  </si>
  <si>
    <t>Evaluation outcome:</t>
  </si>
  <si>
    <t xml:space="preserve">Gatekeepers: </t>
  </si>
  <si>
    <t>The Contractor to score 7 “Yes” answers to the 7 gatekeepers.  Even one “No” will cause the Contractor to be Technically unacceptable and the evaluation process will thus not continue for the Contractor.</t>
  </si>
  <si>
    <t>Enquiry No.:</t>
  </si>
  <si>
    <t>Evaluator:</t>
  </si>
  <si>
    <t>Designation:</t>
  </si>
  <si>
    <t>Signature:</t>
  </si>
  <si>
    <t>Criteria</t>
  </si>
  <si>
    <t>Minimum Requirements</t>
  </si>
  <si>
    <t>Required Submissions</t>
  </si>
  <si>
    <t>Floor</t>
  </si>
  <si>
    <t>Kick-In</t>
  </si>
  <si>
    <t>Average</t>
  </si>
  <si>
    <t>Stretch</t>
  </si>
  <si>
    <t>Ceiling</t>
  </si>
  <si>
    <t>Total Score</t>
  </si>
  <si>
    <t xml:space="preserve"> </t>
  </si>
  <si>
    <t>-</t>
  </si>
  <si>
    <t>Site Manager</t>
  </si>
  <si>
    <t>Qualification</t>
  </si>
  <si>
    <t>The Contractor clearly indicates in the submitted organogram who the appointed site manager is. CV containing proof of qualifications with copies of certificates, diplomas, degrees, etc. are submitted.  
Non-SA qualifications must be accompanied by SAQA certificate of evaluation which proves equivalence and a valid, general work permit or work visa.</t>
  </si>
  <si>
    <t>Not qualified as per requirements and no proof of qualifications submitted.</t>
  </si>
  <si>
    <t>Qualified as per requirements and submitted proof of qualifications.</t>
  </si>
  <si>
    <t>Possible Score</t>
  </si>
  <si>
    <t>Tenderer's Score</t>
  </si>
  <si>
    <t>Experience</t>
  </si>
  <si>
    <t>CV containing details of work experience and valid references are submitted as proof of experience.  
The designation(s), responsibilities or projects, and durations of the relevant experience must be clearly outlined.</t>
  </si>
  <si>
    <t>No proof of experience submitted.</t>
  </si>
  <si>
    <t xml:space="preserve"> Proof of related experience of more than six (6) months and less than one (1) year submitted.</t>
  </si>
  <si>
    <t xml:space="preserve"> Proof of related experience of more than one (1) year and less than two (2) years submitted.</t>
  </si>
  <si>
    <t xml:space="preserve">Proof of related experience of two (2) years or more submitted. </t>
  </si>
  <si>
    <t>Design Experience</t>
  </si>
  <si>
    <t>0-6%</t>
  </si>
  <si>
    <t>Mechanical Experience</t>
  </si>
  <si>
    <t>0-5%</t>
  </si>
  <si>
    <t>0-10%</t>
  </si>
  <si>
    <t>0-15%</t>
  </si>
  <si>
    <t>0-20%</t>
  </si>
  <si>
    <t>Control &amp; Instrumentation Experience</t>
  </si>
  <si>
    <t>1-9%</t>
  </si>
  <si>
    <t>Professional Registration</t>
  </si>
  <si>
    <t>Professionally Registered Engineer(s)</t>
  </si>
  <si>
    <t>The contractor and/or intended subcontractor(s) (if applicable) that will be responsible for the design activities relating to this project should have at least one Professionally Registered Engineer that will be responsible for reviewing, approving and signing off the detailed design package, with the appropriate undergraduate engineering degree and professional registration with the Engineering Council of South Africa.</t>
  </si>
  <si>
    <t>Proof of qualifications (Copies of degree(s)) and proof of professional registration (ECSA certificate) is submitted for at least one Professionally Registered Engineer.</t>
  </si>
  <si>
    <t>Programme</t>
  </si>
  <si>
    <t>Project Programme</t>
  </si>
  <si>
    <t>The main contractor outlines their proposed project programme which fits within the proposed contract period stipulated in the Employer's enquiry document.</t>
  </si>
  <si>
    <t>No programme submitted.</t>
  </si>
  <si>
    <t>A project programme and Gantt Chart submitted, however, some information is missing.</t>
  </si>
  <si>
    <t>A project programme and Gantt Chart submitted in line with all the requirements.</t>
  </si>
  <si>
    <t>POSSIBLE SCORE FOR TECHNICAL</t>
  </si>
  <si>
    <t>TENDERER'S SCORE FOR TECHNICAL</t>
  </si>
  <si>
    <t>Yes/No</t>
  </si>
  <si>
    <t>Gatekeepers</t>
  </si>
  <si>
    <t>Workshop</t>
  </si>
  <si>
    <t>Control integrated into current DCS</t>
  </si>
  <si>
    <t>Local OEM Support</t>
  </si>
  <si>
    <t>ECSA Registration</t>
  </si>
  <si>
    <t>Gatekeepers:  One "No" disqualifies the Contractor and the Contractor will not be evaluated any further.</t>
  </si>
  <si>
    <t>The main contractor’s Site Manager must have a minimum of two (2) years’ project management or management experience in one of the following disciplines: Mechanical / C&amp;I / Electrical.</t>
  </si>
  <si>
    <t>People wont have PSR authorised people.  They can send them for training and let them be authorised while they get their docuemtns in place and while they procurre the compressors</t>
  </si>
  <si>
    <t>This forms part of the commercial returnable and  if they do not comply, SDL will evaluate them as not acceptable - Boils down to double penalising</t>
  </si>
  <si>
    <t>Site manager</t>
  </si>
  <si>
    <t xml:space="preserve">Supervisors </t>
  </si>
  <si>
    <t>Project Plan</t>
  </si>
  <si>
    <t>Qual &amp; Exp</t>
  </si>
  <si>
    <t>Company Experience</t>
  </si>
  <si>
    <t>C&amp;I Capabilities</t>
  </si>
  <si>
    <t>SOW Compliance</t>
  </si>
  <si>
    <t>Supervisors</t>
  </si>
  <si>
    <t>The main contractor’s Supervisors must have a national diploma (or higher qualification) in one of the following technical disciplines:  C&amp;I / Electrical / Mechanical</t>
  </si>
  <si>
    <t>The main contractor’s Supervisors must have a minimum of two (2) years’ related experience in one of the following disciplines: Mechanical / C&amp;I / Electrical.</t>
  </si>
  <si>
    <t>Alarm Philosophy</t>
  </si>
  <si>
    <t>The Contractor submits an example of an alarm philosophy for the operations of a compressor assembly.</t>
  </si>
  <si>
    <t>The Contractor demonstrates the ability to design the alarming philosophy for the operations of a compressor assembly.</t>
  </si>
  <si>
    <t>No alarm philosophy for the operating of a compressor assembly submitted.</t>
  </si>
  <si>
    <t>Qualifications and the related work experience</t>
  </si>
  <si>
    <t>Planning</t>
  </si>
  <si>
    <t>0-30%</t>
  </si>
  <si>
    <t>0-40%</t>
  </si>
  <si>
    <t xml:space="preserve">This whole section can be done as part of Contract management.  They submit, we review, they change on our request, they submit, we review and change until we are happy
</t>
  </si>
  <si>
    <t xml:space="preserve">Qualified and professionally registered as per requirements, ECSA registration certificate submitted but no proof of qualifications submitted.
</t>
  </si>
  <si>
    <t xml:space="preserve">Qualified and professionally registered as per requirements and submitted proof of both qualifications.
</t>
  </si>
  <si>
    <t>Company Experience and capabilities</t>
  </si>
  <si>
    <t>Mechanical</t>
  </si>
  <si>
    <t>Provide proof that the equipment and spares are locally available and that technical support can be provided by the OEM. The Contractor providses a letter from the OEM stating that the equipment and  spares are locally availble and that technical support can be provided.</t>
  </si>
  <si>
    <t>The main contractor’s Site Manager must have a national diploma (or higher qualification) in one of the following technical disciplines:  Mechanical / C&amp;I / Electrical.</t>
  </si>
  <si>
    <t>Supervisor Qualification</t>
  </si>
  <si>
    <t>The Contractor clearly indicates in the submitted organogram who the appointed site supervisors are. One CV containing proof of qualifications with copies of certificates, diplomas, degrees, etc. are submitted.  
Non-SA qualifications must be accompanied by SAQA certificate of evaluation which proves equivalence and a valid, general work permit or work visa.</t>
  </si>
  <si>
    <t>One CV containing details of work experience and valid references are submitted as proof of experience.  
The designation(s), responsibilities, and durations of the relevant experience must be clearly outlined.</t>
  </si>
  <si>
    <t>Supervisor Experience</t>
  </si>
  <si>
    <r>
      <t xml:space="preserve">At least three (3) previous or current projects that meet the minimum requirements should be referenced and submitted. For each project that is referenced the following must be included in its summary as a minimum: 
1. Title </t>
    </r>
    <r>
      <rPr>
        <b/>
        <sz val="10"/>
        <rFont val="Arial Narrow"/>
        <family val="2"/>
      </rPr>
      <t>and</t>
    </r>
    <r>
      <rPr>
        <sz val="10"/>
        <rFont val="Arial Narrow"/>
        <family val="2"/>
      </rPr>
      <t xml:space="preserve"> short description of the project (+2%)
2. Proof (discretion may be used)  that the project was successfully designed, installed and commissioned by the intended contractor or subcontracted company (+5%)
Note that records and references may be verified.</t>
    </r>
  </si>
  <si>
    <r>
      <t xml:space="preserve">At least four (4) previous or current projects that meet the minimum requirements should be referenced and submitted. </t>
    </r>
    <r>
      <rPr>
        <b/>
        <u/>
        <sz val="10"/>
        <rFont val="Arial Narrow"/>
        <family val="2"/>
      </rPr>
      <t>For each project</t>
    </r>
    <r>
      <rPr>
        <sz val="10"/>
        <rFont val="Arial Narrow"/>
        <family val="2"/>
      </rPr>
      <t xml:space="preserve"> that is referenced the following must be included in the summary as a minimum: 
1. Title with short description of the project scope of work (+2%)
2. Contract or order number (+1%)
3. Signed agreement page(s) or signed completion certificate(s) (+2%)
4. Client name(s) and contact details (+2%)
5. Start date and end date of contract (+2%)
6. Value of the contract (+1%)
Note that records and references may be verified.</t>
    </r>
  </si>
  <si>
    <t>0-3%</t>
  </si>
  <si>
    <t>Alarm philosophy for the operating of a compressor assembly submitted, but lacks detail or is not in line with the SOW</t>
  </si>
  <si>
    <t>Alarm philosophy for the operating of a compressor assembly submitted and in line with the SOW.</t>
  </si>
  <si>
    <t>A detailed project programme is submitted that indicates all major activities and milestones and includes the following as a minimum:
1. Project Start date (+2%)
2. Procurement lead times (+2%)
3. Major milestones including installation and commissioning for each section as outlined on the Employer's enquiry document (+2%)
4. Project Completion date (+2%)
5. In Microsoft (MS) Projects format (+2%)</t>
  </si>
  <si>
    <t>Weighted Technical Evaluation Criteria</t>
  </si>
  <si>
    <t>Function Logic Diagram/ Drawing</t>
  </si>
  <si>
    <r>
      <t xml:space="preserve">At least two (2) previous or current projects that meet the minimum requirements should be referenced and submitted. </t>
    </r>
    <r>
      <rPr>
        <b/>
        <u/>
        <sz val="10"/>
        <rFont val="Arial Narrow"/>
        <family val="2"/>
      </rPr>
      <t>For each project</t>
    </r>
    <r>
      <rPr>
        <sz val="10"/>
        <rFont val="Arial Narrow"/>
        <family val="2"/>
      </rPr>
      <t xml:space="preserve"> that is referenced the following must be included in the summary as a minimum: 
1. Title with short description of the project scope of work (+1%)
2. Contract or order number (+0.5%)
3. Signed agreement page(s) or signed completion certificate(s) (+0.5%)
4. Client name(s) and contact details (+0.5%)
5. Start date and end date of contract (+0.5%). Details pertaining to the type of work that was required and executed for the project.
Note that records and references may be verified.</t>
    </r>
  </si>
  <si>
    <t>Majuba Pyrometer Replacement Unit 1-3 - Technical Evaluation Criteria</t>
  </si>
  <si>
    <t>The Majuba DCS will execute Control of all installed equipment.  No stand-alone systems will be accepted or approved. The Contractor provides confirmation that Majuba DCS platforms will be the used for the full control of the Pyrometers</t>
  </si>
  <si>
    <t xml:space="preserve">The contractor fully complies with the NEC3 ECC contract conditions and with the technical scope as set out in the enquiry document i.e. NO exclusions or deviations are listed to the scope of work.  Important Note: If the contractor submits a fully compliant main option tender as well as an alternative option tender, the alternative option tender is not regarded as an exclusion, as long as all of the Employer's original contract terms and conditions are used. The supplier is an accredited supplier /agent for the OEM of the equipment. 
</t>
  </si>
  <si>
    <t>The contractor and/or intended subcontractor(s) (if applicable) that will be responsible for the design activities relating to this project must have successfully completed a minimum of three (3) design, installation and commissioning projects relating to air Pyrometers .</t>
  </si>
  <si>
    <t>0  design, installation and commissioning projects relating to Pyrometers .</t>
  </si>
  <si>
    <t>One (1) design, installation and commissioning projects relating to Pyrometers .</t>
  </si>
  <si>
    <t>Two (2) design, installation and commissioning projects relating to Pyrometers .</t>
  </si>
  <si>
    <t>Three (3) design, installation and commissioning projects relating to Pyrometers .</t>
  </si>
  <si>
    <t xml:space="preserve">No proof of work experience in Pyrometers  related plant refurbishment and/or installation and commissioning projects. </t>
  </si>
  <si>
    <t xml:space="preserve">The main contractor and/or intended subcontractor(s) if applicable and listed in the Invitation to Tender, Annexure B - Tenderer's Particulars, that will be performing the majority of the site work must have experience in Pyrometers  related plant refurbishment and/or installation and commissioning projects. </t>
  </si>
  <si>
    <t>One (1) Pyrometers  related refurbishment and/or installation and commissioning project.</t>
  </si>
  <si>
    <t>Two (2)  Pyrometers  related refurbishment and/or installation and commissioning project.</t>
  </si>
  <si>
    <t>Three (3) Pyrometers  related refurbishment and/or installation and commissioning project.</t>
  </si>
  <si>
    <t>Four (4)  Pyrometers  related refurbishment and/or installation and commissioning project.</t>
  </si>
  <si>
    <t>The main contractor and/or intended subcontractor(s) that is responsible for the C&amp;I scope of work for this project will have experience specifically relating to the installation and commissioning of Pyrometers, testing of protections, commissioning of equipment directly related to the installation of Pyrometers at Majuba Power Station.</t>
  </si>
  <si>
    <t>No proof of work experience in the installation and commissioning of Pyrometers.</t>
  </si>
  <si>
    <t>One (1) project related to  in the installation and commissioning of Pyrometers.</t>
  </si>
  <si>
    <t>Two (2) projects related to  in the installation and commissioning of Pyrometers.</t>
  </si>
  <si>
    <t>Three(3)) projects related to  in the installation and commissioning of Pyrometers.</t>
  </si>
  <si>
    <t>Four (4) or more projects related to  in the installation and commissioning of Pyrometers.</t>
  </si>
  <si>
    <t xml:space="preserve">The Contractor demonstrates their ability in designing control software for a pyrometers
</t>
  </si>
  <si>
    <t xml:space="preserve">The Contractor submits an example of a Functional Logic diagram indicating controls designed for the pyrometers </t>
  </si>
  <si>
    <t>No functional logic diagram for the controls of a pyrometers assembly submitted.</t>
  </si>
  <si>
    <t>Submitted a functional logic diagram for the controls of a pyrometers assembly, but it lacks the most important protections/philosophy</t>
  </si>
  <si>
    <t>Submitted a functional logic diagram for the controls of a pyrometers assembly.</t>
  </si>
  <si>
    <t xml:space="preserve">Hardware Drawing updates &amp; Calibration Certificates </t>
  </si>
  <si>
    <t xml:space="preserve">The Contractor demonstrates their ability to design the hardware drawings  for the monitoring and controlling of a Pyrometers. Calibration certificates submission is taken care of
</t>
  </si>
  <si>
    <t>The Contractor submits a hardware drawings  for the monitoring and controlling of a Pyrometers. Calibration certificates submission is taken care of - for the Pyrometers .</t>
  </si>
  <si>
    <t xml:space="preserve">No hardware drawings for the monitoring and controlling of a Pyrometers  submitted.No mention of calibration certificates </t>
  </si>
  <si>
    <t>Submitted a hardware diagram &amp; mention Calibration Certificates for the monitoring of a Pyrometers , but it lacks the critical parameters to be monitored</t>
  </si>
  <si>
    <t xml:space="preserve">Submitted hardware drawing indicating the monitoring and controlling of the Pyrometers. The calibration certificates have been taken into account </t>
  </si>
  <si>
    <t>Tenderers will be expected to score at least the minimum threshold of 75% to proceed to the next phase. Eskom reserves the right to lower the threshold score uniformly for all tenderers to 60%, should the need arise OR should none of the tenderers meet the 75% threshold.</t>
  </si>
  <si>
    <r>
      <rPr>
        <b/>
        <sz val="16"/>
        <color theme="1"/>
        <rFont val="Calibri"/>
        <family val="2"/>
        <scheme val="minor"/>
      </rPr>
      <t>Commitment of undertaking -Letter</t>
    </r>
    <r>
      <rPr>
        <sz val="16"/>
        <color theme="1"/>
        <rFont val="Calibri"/>
        <family val="2"/>
        <scheme val="minor"/>
      </rPr>
      <t xml:space="preserve">
Returnable: Provide a signed letter of undertaking between any nominated sub-contractors for the completion of the works = 10%, none = 0%</t>
    </r>
  </si>
  <si>
    <t>The Contractor have their own workshop with sufficient covered space where the pyrometer assemblies will be manufactured, tested and stored.  Proof of workshop and available space to be provided.</t>
  </si>
  <si>
    <t>Does the Supplier have his/her own workshop (owner or leased)? Clearly indicate where the  pyrometer assemblies will be manufactured and demonstrate ability to have enough covered space. Space to manufacture the assemblies, and to do Factory Acceptance Testing &amp; storage of assemblies for project logistics before transporting to site = Yes, Non proof of space availability = No</t>
  </si>
  <si>
    <t xml:space="preserve">The Contractor or its Sub-Contractors must be accredited by the respective OEM as an approved installer and system integrator of the following for work on existing systems:
Common Plant: </t>
  </si>
  <si>
    <t>The Control of all installed equipment by the Contractor must be controlled from the Majuba DCS platforms. No stand-alone systems will be accepted or approved. Confirmation that Majuba DCS platforms will be the used for the full control of the pyrometers = Yes, no confirmation or if standalone system is proposed = No</t>
  </si>
  <si>
    <r>
      <rPr>
        <b/>
        <sz val="16"/>
        <rFont val="Arial"/>
        <family val="2"/>
      </rPr>
      <t>FAT Methodology and concept</t>
    </r>
    <r>
      <rPr>
        <sz val="16"/>
        <rFont val="Arial"/>
        <family val="2"/>
      </rPr>
      <t xml:space="preserve"> in which the tenderer shows how the FAT requirements shall be complied with. In particular the FAT methodology  and concept must address:
-   The FAT setup that shows the scope of the system under test. (Scope displayed = 5%, Scope not displayed = 0%)
-   The scope of testing, i.e. the type of tests that shall be conducted. (Understanding of required test shown = 5%, No understanding of required test show = 0%)
-   Testing methodology for the different type of tests. (Methodology of different tests provided = 5%, Methodology of different tests not provided = 0%)
-   On what control platform will it be tested &amp; how the Logics will be provided for testing and how logics could be verified. (Information provided = 5%, Info not provided = 0%)
-   Proposed SIT duration and resources. (Information provided = 5%, Info not provided = 0%)</t>
    </r>
  </si>
  <si>
    <r>
      <rPr>
        <b/>
        <sz val="16"/>
        <rFont val="Arial"/>
        <family val="2"/>
      </rPr>
      <t>SIT Methodology</t>
    </r>
    <r>
      <rPr>
        <sz val="16"/>
        <rFont val="Arial"/>
        <family val="2"/>
      </rPr>
      <t xml:space="preserve"> </t>
    </r>
    <r>
      <rPr>
        <b/>
        <sz val="16"/>
        <rFont val="Arial"/>
        <family val="2"/>
      </rPr>
      <t>and concept</t>
    </r>
    <r>
      <rPr>
        <sz val="16"/>
        <rFont val="Arial"/>
        <family val="2"/>
      </rPr>
      <t xml:space="preserve"> in which the tenderer shows how the SIT requirements shall be complied with. In particular the SIT methodology  and concept must address:
- The scope of testing, i.e. the type of tests that shall be conducted.  (Understanding of required test shown = 5%, No understanding of required test show = 0%)
- Testing methodology for the different type of tests, i commissioning plan. (Methodology of different tests provided = 5%, Methodology of different tests not provided = 0%)
- Proposed SIT duration and resources.  (Information provided = 5%, Info not provided = 0%)</t>
    </r>
  </si>
  <si>
    <r>
      <rPr>
        <b/>
        <sz val="16"/>
        <rFont val="Arial"/>
        <family val="2"/>
      </rPr>
      <t>OAT Methodology and concep</t>
    </r>
    <r>
      <rPr>
        <sz val="16"/>
        <rFont val="Arial"/>
        <family val="2"/>
      </rPr>
      <t>t in which the tenderer shows how the OAT requirements shall be complied with. In particular the OAT methodology  and concept must address:
- The scope of testing, i.e. the type of hot commissioning, optimisation and performance tests that shall be conducted. (Understanding of required test shown = 10%, No understanding of required test show = 0%)
- Testing methodology for the different type of tests, including optimisation criteria. (Methodology of different tests provided = 5%, Methodology of different tests not provided = 0%)
- Proposed OAT duration and resources. (Information provided = 5%, Info not provided = 0%)</t>
    </r>
  </si>
  <si>
    <r>
      <rPr>
        <b/>
        <sz val="16"/>
        <color theme="1"/>
        <rFont val="Arial"/>
        <family val="2"/>
      </rPr>
      <t xml:space="preserve">Function Logic Diagram - Drawing. </t>
    </r>
    <r>
      <rPr>
        <sz val="16"/>
        <color theme="1"/>
        <rFont val="Arial"/>
        <family val="2"/>
      </rPr>
      <t xml:space="preserve">
Returnable: Provide an example of a Functional Logic Diagram indicating controls of a compressor assembly = 5%, none = 0%</t>
    </r>
  </si>
  <si>
    <r>
      <rPr>
        <b/>
        <sz val="16"/>
        <color theme="1"/>
        <rFont val="Arial"/>
        <family val="2"/>
      </rPr>
      <t>Alarming philosophy -Narrative</t>
    </r>
    <r>
      <rPr>
        <sz val="16"/>
        <color theme="1"/>
        <rFont val="Arial"/>
        <family val="2"/>
      </rPr>
      <t xml:space="preserve">
Returnable: Provide an example of a alarm philosophy document for the operations of a compressor assembly = 5%, None = 0%</t>
    </r>
  </si>
  <si>
    <r>
      <rPr>
        <b/>
        <sz val="16"/>
        <color theme="1"/>
        <rFont val="Arial"/>
        <family val="2"/>
      </rPr>
      <t>Hardware -Drawing.</t>
    </r>
    <r>
      <rPr>
        <sz val="16"/>
        <color theme="1"/>
        <rFont val="Arial"/>
        <family val="2"/>
      </rPr>
      <t xml:space="preserve"> 
Returnable: Provide an example of a Hardware Drawing  for monitoring and controls of a compressor assembly = 5%, None = 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</si>
</sst>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0" x14ac:knownFonts="1">
    <font>
      <sz val="11"/>
      <color theme="1"/>
      <name val="Calibri"/>
      <family val="2"/>
      <scheme val="minor"/>
    </font>
    <font>
      <b/>
      <sz val="10"/>
      <color rgb="FF000000"/>
      <name val="Arial"/>
      <family val="2"/>
    </font>
    <font>
      <sz val="10"/>
      <color rgb="FF000000"/>
      <name val="Arial"/>
      <family val="2"/>
    </font>
    <font>
      <sz val="10"/>
      <color theme="1"/>
      <name val="Arial"/>
      <family val="2"/>
    </font>
    <font>
      <b/>
      <sz val="10"/>
      <color theme="1"/>
      <name val="Arial"/>
      <family val="2"/>
    </font>
    <font>
      <sz val="11"/>
      <color theme="1"/>
      <name val="Calibri"/>
      <family val="2"/>
      <scheme val="minor"/>
    </font>
    <font>
      <sz val="10"/>
      <name val="Arial"/>
      <family val="2"/>
    </font>
    <font>
      <sz val="11"/>
      <color theme="1"/>
      <name val="Times New Roman"/>
      <family val="1"/>
    </font>
    <font>
      <sz val="9"/>
      <color indexed="81"/>
      <name val="Tahoma"/>
      <family val="2"/>
    </font>
    <font>
      <b/>
      <sz val="9"/>
      <color indexed="81"/>
      <name val="Tahoma"/>
      <family val="2"/>
    </font>
    <font>
      <sz val="10"/>
      <name val="Arial"/>
    </font>
    <font>
      <sz val="10"/>
      <color theme="1"/>
      <name val="Arial Narrow"/>
      <family val="2"/>
    </font>
    <font>
      <b/>
      <u/>
      <sz val="10"/>
      <name val="Arial Narrow"/>
      <family val="2"/>
    </font>
    <font>
      <b/>
      <sz val="10"/>
      <name val="Arial Narrow"/>
      <family val="2"/>
    </font>
    <font>
      <sz val="10"/>
      <name val="Arial Narrow"/>
      <family val="2"/>
    </font>
    <font>
      <b/>
      <sz val="10"/>
      <color rgb="FFFF0000"/>
      <name val="Arial Narrow"/>
      <family val="2"/>
    </font>
    <font>
      <b/>
      <sz val="16"/>
      <name val="Arial"/>
      <family val="2"/>
    </font>
    <font>
      <b/>
      <sz val="24"/>
      <name val="Arial"/>
      <family val="2"/>
    </font>
    <font>
      <b/>
      <u/>
      <sz val="20"/>
      <color theme="1"/>
      <name val="Arial"/>
      <family val="2"/>
    </font>
    <font>
      <sz val="11"/>
      <color theme="1"/>
      <name val="Arial"/>
      <family val="2"/>
    </font>
    <font>
      <b/>
      <sz val="16"/>
      <color theme="1"/>
      <name val="Arial"/>
      <family val="2"/>
    </font>
    <font>
      <b/>
      <sz val="14"/>
      <name val="Arial"/>
      <family val="2"/>
    </font>
    <font>
      <sz val="14"/>
      <name val="Arial"/>
      <family val="2"/>
    </font>
    <font>
      <sz val="16"/>
      <color rgb="FF000000"/>
      <name val="Arial"/>
      <family val="2"/>
    </font>
    <font>
      <sz val="16"/>
      <name val="Calibri"/>
      <family val="2"/>
      <scheme val="minor"/>
    </font>
    <font>
      <b/>
      <sz val="16"/>
      <color rgb="FF000000"/>
      <name val="Arial"/>
      <family val="2"/>
    </font>
    <font>
      <sz val="16"/>
      <color theme="1"/>
      <name val="Arial"/>
      <family val="2"/>
    </font>
    <font>
      <sz val="16"/>
      <name val="Arial"/>
      <family val="2"/>
    </font>
    <font>
      <sz val="16"/>
      <color theme="1"/>
      <name val="Calibri"/>
      <family val="2"/>
      <scheme val="minor"/>
    </font>
    <font>
      <b/>
      <sz val="16"/>
      <color theme="1"/>
      <name val="Calibri"/>
      <family val="2"/>
      <scheme val="minor"/>
    </font>
  </fonts>
  <fills count="13">
    <fill>
      <patternFill patternType="none"/>
    </fill>
    <fill>
      <patternFill patternType="gray125"/>
    </fill>
    <fill>
      <patternFill patternType="solid">
        <fgColor rgb="FFA6A6A6"/>
        <bgColor indexed="64"/>
      </patternFill>
    </fill>
    <fill>
      <patternFill patternType="solid">
        <fgColor rgb="FFD9D9D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FF99"/>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thin">
        <color rgb="FF000000"/>
      </left>
      <right style="thin">
        <color rgb="FF000000"/>
      </right>
      <top style="thin">
        <color rgb="FF000000"/>
      </top>
      <bottom/>
      <diagonal/>
    </border>
    <border>
      <left style="thin">
        <color indexed="64"/>
      </left>
      <right style="thin">
        <color indexed="64"/>
      </right>
      <top style="thin">
        <color rgb="FF000000"/>
      </top>
      <bottom style="thin">
        <color indexed="64"/>
      </bottom>
      <diagonal/>
    </border>
    <border>
      <left/>
      <right style="medium">
        <color indexed="64"/>
      </right>
      <top/>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style="thin">
        <color rgb="FF000000"/>
      </left>
      <right style="thin">
        <color rgb="FF000000"/>
      </right>
      <top style="medium">
        <color indexed="64"/>
      </top>
      <bottom style="thin">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s>
  <cellStyleXfs count="4">
    <xf numFmtId="0" fontId="0" fillId="0" borderId="0"/>
    <xf numFmtId="9" fontId="5" fillId="0" borderId="0" applyFont="0" applyFill="0" applyBorder="0" applyAlignment="0" applyProtection="0"/>
    <xf numFmtId="0" fontId="6" fillId="0" borderId="0"/>
    <xf numFmtId="0" fontId="10" fillId="0" borderId="0"/>
  </cellStyleXfs>
  <cellXfs count="277">
    <xf numFmtId="0" fontId="0" fillId="0" borderId="0" xfId="0"/>
    <xf numFmtId="0" fontId="3" fillId="0" borderId="0" xfId="0" applyFont="1" applyAlignment="1">
      <alignment horizontal="right"/>
    </xf>
    <xf numFmtId="0" fontId="3" fillId="0" borderId="0" xfId="0" applyFont="1" applyAlignment="1">
      <alignment wrapText="1"/>
    </xf>
    <xf numFmtId="0" fontId="3" fillId="0" borderId="0" xfId="0" applyFont="1"/>
    <xf numFmtId="0" fontId="1" fillId="2" borderId="5" xfId="0" applyFont="1" applyFill="1" applyBorder="1" applyAlignment="1">
      <alignment horizontal="center" vertical="center" wrapText="1"/>
    </xf>
    <xf numFmtId="0" fontId="3" fillId="0" borderId="0" xfId="0" applyFont="1" applyAlignment="1">
      <alignment vertical="center"/>
    </xf>
    <xf numFmtId="10" fontId="1" fillId="2" borderId="5" xfId="0" applyNumberFormat="1" applyFont="1" applyFill="1" applyBorder="1" applyAlignment="1">
      <alignment horizontal="center" vertical="center" wrapText="1"/>
    </xf>
    <xf numFmtId="10" fontId="4" fillId="4" borderId="7" xfId="0" applyNumberFormat="1" applyFont="1" applyFill="1" applyBorder="1" applyAlignment="1">
      <alignment horizontal="center" vertical="center"/>
    </xf>
    <xf numFmtId="0" fontId="7" fillId="6" borderId="0" xfId="0" applyFont="1" applyFill="1"/>
    <xf numFmtId="0" fontId="3" fillId="4" borderId="7" xfId="0" applyFont="1" applyFill="1" applyBorder="1" applyAlignment="1">
      <alignment horizontal="center"/>
    </xf>
    <xf numFmtId="0" fontId="1" fillId="0" borderId="1" xfId="0" applyFont="1" applyBorder="1" applyAlignment="1">
      <alignment horizontal="center" vertical="center" wrapText="1"/>
    </xf>
    <xf numFmtId="0" fontId="3" fillId="0" borderId="0" xfId="0" applyFont="1"/>
    <xf numFmtId="9" fontId="1" fillId="3" borderId="3" xfId="0" applyNumberFormat="1" applyFont="1" applyFill="1" applyBorder="1" applyAlignment="1">
      <alignment horizontal="center" vertical="center" wrapText="1"/>
    </xf>
    <xf numFmtId="10" fontId="1" fillId="0" borderId="18" xfId="0" applyNumberFormat="1"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3" borderId="3" xfId="0" applyFont="1" applyFill="1" applyBorder="1" applyAlignment="1">
      <alignment vertical="center" wrapText="1"/>
    </xf>
    <xf numFmtId="0" fontId="1" fillId="0" borderId="16" xfId="0" applyFont="1" applyFill="1" applyBorder="1" applyAlignment="1">
      <alignment vertical="center" wrapText="1"/>
    </xf>
    <xf numFmtId="0" fontId="1" fillId="0" borderId="19"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7" xfId="0" applyFont="1" applyBorder="1" applyAlignment="1">
      <alignment horizontal="center" vertical="center" wrapText="1"/>
    </xf>
    <xf numFmtId="0" fontId="1" fillId="2" borderId="36" xfId="0" applyFont="1" applyFill="1" applyBorder="1" applyAlignment="1">
      <alignment vertical="center" wrapText="1"/>
    </xf>
    <xf numFmtId="0" fontId="1" fillId="3" borderId="38" xfId="0" applyFont="1" applyFill="1" applyBorder="1" applyAlignment="1">
      <alignment vertical="center" wrapText="1"/>
    </xf>
    <xf numFmtId="0" fontId="3" fillId="4" borderId="37" xfId="0" applyFont="1" applyFill="1" applyBorder="1" applyAlignment="1"/>
    <xf numFmtId="0" fontId="1" fillId="3" borderId="32" xfId="0" applyFont="1" applyFill="1" applyBorder="1" applyAlignment="1">
      <alignment vertical="center" wrapText="1"/>
    </xf>
    <xf numFmtId="0" fontId="2" fillId="0" borderId="31" xfId="0" applyFont="1" applyBorder="1" applyAlignment="1">
      <alignment vertical="center" wrapText="1"/>
    </xf>
    <xf numFmtId="0" fontId="1" fillId="0" borderId="2" xfId="0" applyFont="1" applyBorder="1" applyAlignment="1">
      <alignment vertical="center" wrapText="1"/>
    </xf>
    <xf numFmtId="0" fontId="1" fillId="2" borderId="39" xfId="0" applyFont="1" applyFill="1" applyBorder="1" applyAlignment="1">
      <alignment vertical="center" wrapText="1"/>
    </xf>
    <xf numFmtId="10" fontId="1" fillId="2" borderId="4" xfId="0" applyNumberFormat="1"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0" borderId="4"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6" xfId="0" applyFont="1" applyFill="1" applyBorder="1" applyAlignment="1">
      <alignment horizontal="center" vertical="center" wrapText="1"/>
    </xf>
    <xf numFmtId="0" fontId="1" fillId="0" borderId="16" xfId="0" applyFont="1" applyBorder="1" applyAlignment="1">
      <alignment horizontal="center" vertical="center" wrapText="1"/>
    </xf>
    <xf numFmtId="0" fontId="1" fillId="4" borderId="0" xfId="0" applyFont="1" applyFill="1" applyAlignment="1">
      <alignment vertical="center"/>
    </xf>
    <xf numFmtId="0" fontId="1" fillId="4" borderId="0" xfId="0" applyFont="1" applyFill="1" applyAlignment="1">
      <alignment wrapText="1"/>
    </xf>
    <xf numFmtId="2" fontId="3" fillId="0" borderId="0" xfId="0" applyNumberFormat="1" applyFont="1"/>
    <xf numFmtId="0" fontId="14" fillId="0" borderId="0" xfId="3" applyFont="1" applyFill="1" applyAlignment="1">
      <alignment wrapText="1"/>
    </xf>
    <xf numFmtId="0" fontId="14" fillId="0" borderId="0" xfId="0" applyFont="1" applyAlignment="1">
      <alignment wrapText="1"/>
    </xf>
    <xf numFmtId="0" fontId="13" fillId="7" borderId="31" xfId="0" applyFont="1" applyFill="1" applyBorder="1" applyAlignment="1">
      <alignment horizontal="left" vertical="center" wrapText="1"/>
    </xf>
    <xf numFmtId="0" fontId="13" fillId="7" borderId="22" xfId="0" applyFont="1" applyFill="1" applyBorder="1" applyAlignment="1">
      <alignment horizontal="center" vertical="center" wrapText="1"/>
    </xf>
    <xf numFmtId="0" fontId="14" fillId="0" borderId="0" xfId="0" applyFont="1" applyFill="1" applyAlignment="1">
      <alignment horizontal="left" vertical="top" wrapText="1"/>
    </xf>
    <xf numFmtId="0" fontId="13" fillId="0" borderId="32" xfId="0" applyFont="1" applyFill="1" applyBorder="1" applyAlignment="1">
      <alignment horizontal="left" vertical="center" wrapText="1"/>
    </xf>
    <xf numFmtId="0" fontId="14" fillId="0" borderId="0" xfId="3" applyFont="1" applyAlignment="1">
      <alignment wrapText="1"/>
    </xf>
    <xf numFmtId="0" fontId="13" fillId="7" borderId="31" xfId="3" applyFont="1" applyFill="1" applyBorder="1" applyAlignment="1">
      <alignment horizontal="left" vertical="center" wrapText="1"/>
    </xf>
    <xf numFmtId="0" fontId="13" fillId="7" borderId="2" xfId="3" applyFont="1" applyFill="1" applyBorder="1" applyAlignment="1">
      <alignment horizontal="left" vertical="center" wrapText="1"/>
    </xf>
    <xf numFmtId="9" fontId="13" fillId="7" borderId="2" xfId="3" applyNumberFormat="1" applyFont="1" applyFill="1" applyBorder="1" applyAlignment="1">
      <alignment horizontal="left" vertical="center" wrapText="1"/>
    </xf>
    <xf numFmtId="0" fontId="13" fillId="7" borderId="2" xfId="3" applyFont="1" applyFill="1" applyBorder="1" applyAlignment="1">
      <alignment horizontal="center" vertical="center" wrapText="1"/>
    </xf>
    <xf numFmtId="0" fontId="13" fillId="7" borderId="22" xfId="3" applyFont="1" applyFill="1" applyBorder="1" applyAlignment="1">
      <alignment horizontal="center" vertical="center" wrapText="1"/>
    </xf>
    <xf numFmtId="0" fontId="14" fillId="0" borderId="0" xfId="3" applyFont="1" applyFill="1" applyAlignment="1">
      <alignment horizontal="left" vertical="top" wrapText="1"/>
    </xf>
    <xf numFmtId="0" fontId="13" fillId="0" borderId="32" xfId="2" applyFont="1" applyFill="1" applyBorder="1" applyAlignment="1">
      <alignment horizontal="left" vertical="top" wrapText="1"/>
    </xf>
    <xf numFmtId="0" fontId="14" fillId="0" borderId="1" xfId="2" applyFont="1" applyFill="1" applyBorder="1" applyAlignment="1">
      <alignment horizontal="left" vertical="top" wrapText="1"/>
    </xf>
    <xf numFmtId="9" fontId="14" fillId="0" borderId="1" xfId="2" applyNumberFormat="1" applyFont="1" applyFill="1" applyBorder="1" applyAlignment="1">
      <alignment horizontal="center" vertical="top" wrapText="1"/>
    </xf>
    <xf numFmtId="9" fontId="14" fillId="0" borderId="15" xfId="2" applyNumberFormat="1" applyFont="1" applyFill="1" applyBorder="1" applyAlignment="1">
      <alignment horizontal="center" vertical="center" wrapText="1"/>
    </xf>
    <xf numFmtId="9" fontId="14" fillId="0" borderId="1" xfId="2" applyNumberFormat="1" applyFont="1" applyFill="1" applyBorder="1" applyAlignment="1">
      <alignment horizontal="center" vertical="center" wrapText="1"/>
    </xf>
    <xf numFmtId="164" fontId="13" fillId="8" borderId="1" xfId="2" applyNumberFormat="1" applyFont="1" applyFill="1" applyBorder="1" applyAlignment="1">
      <alignment horizontal="center" vertical="top" wrapText="1"/>
    </xf>
    <xf numFmtId="164" fontId="13" fillId="8" borderId="1" xfId="2" applyNumberFormat="1" applyFont="1" applyFill="1" applyBorder="1" applyAlignment="1">
      <alignment horizontal="center" vertical="center" wrapText="1"/>
    </xf>
    <xf numFmtId="164" fontId="13" fillId="8" borderId="15" xfId="2" applyNumberFormat="1" applyFont="1" applyFill="1" applyBorder="1" applyAlignment="1">
      <alignment horizontal="center" vertical="center" wrapText="1"/>
    </xf>
    <xf numFmtId="164" fontId="14" fillId="8" borderId="5" xfId="2" applyNumberFormat="1" applyFont="1" applyFill="1" applyBorder="1" applyAlignment="1">
      <alignment horizontal="center" vertical="top" wrapText="1"/>
    </xf>
    <xf numFmtId="164" fontId="14" fillId="8" borderId="5" xfId="2" applyNumberFormat="1" applyFont="1" applyFill="1" applyBorder="1" applyAlignment="1">
      <alignment horizontal="center" vertical="center" wrapText="1"/>
    </xf>
    <xf numFmtId="164" fontId="13" fillId="8" borderId="35" xfId="2" applyNumberFormat="1" applyFont="1" applyFill="1" applyBorder="1" applyAlignment="1">
      <alignment horizontal="center" vertical="center" wrapText="1"/>
    </xf>
    <xf numFmtId="0" fontId="14" fillId="0" borderId="1" xfId="3" applyFont="1" applyFill="1" applyBorder="1" applyAlignment="1">
      <alignment horizontal="left" vertical="top" wrapText="1"/>
    </xf>
    <xf numFmtId="9" fontId="14" fillId="0" borderId="1" xfId="3" applyNumberFormat="1" applyFont="1" applyFill="1" applyBorder="1" applyAlignment="1">
      <alignment horizontal="center" vertical="top" wrapText="1"/>
    </xf>
    <xf numFmtId="164" fontId="14" fillId="8" borderId="1" xfId="2" applyNumberFormat="1" applyFont="1" applyFill="1" applyBorder="1" applyAlignment="1">
      <alignment horizontal="center" vertical="center" wrapText="1"/>
    </xf>
    <xf numFmtId="0" fontId="13" fillId="0" borderId="32" xfId="3" applyFont="1" applyFill="1" applyBorder="1" applyAlignment="1">
      <alignment horizontal="left" vertical="top" wrapText="1"/>
    </xf>
    <xf numFmtId="9" fontId="14" fillId="0" borderId="1" xfId="3" applyNumberFormat="1" applyFont="1" applyFill="1" applyBorder="1" applyAlignment="1">
      <alignment horizontal="center" vertical="center" wrapText="1"/>
    </xf>
    <xf numFmtId="9" fontId="14" fillId="0" borderId="15" xfId="3" applyNumberFormat="1" applyFont="1" applyFill="1" applyBorder="1" applyAlignment="1">
      <alignment horizontal="center" vertical="center" wrapText="1"/>
    </xf>
    <xf numFmtId="164" fontId="13" fillId="8" borderId="1" xfId="3" applyNumberFormat="1" applyFont="1" applyFill="1" applyBorder="1" applyAlignment="1">
      <alignment horizontal="center" vertical="top" wrapText="1"/>
    </xf>
    <xf numFmtId="164" fontId="14" fillId="8" borderId="1" xfId="3" applyNumberFormat="1" applyFont="1" applyFill="1" applyBorder="1" applyAlignment="1">
      <alignment horizontal="center" vertical="center" wrapText="1"/>
    </xf>
    <xf numFmtId="164" fontId="13" fillId="8" borderId="15" xfId="3" applyNumberFormat="1" applyFont="1" applyFill="1" applyBorder="1" applyAlignment="1">
      <alignment horizontal="center" vertical="center" wrapText="1"/>
    </xf>
    <xf numFmtId="164" fontId="14" fillId="8" borderId="4" xfId="3" applyNumberFormat="1" applyFont="1" applyFill="1" applyBorder="1" applyAlignment="1">
      <alignment horizontal="center" vertical="top" wrapText="1"/>
    </xf>
    <xf numFmtId="164" fontId="14" fillId="8" borderId="4" xfId="3" applyNumberFormat="1" applyFont="1" applyFill="1" applyBorder="1" applyAlignment="1">
      <alignment horizontal="center" vertical="center" wrapText="1"/>
    </xf>
    <xf numFmtId="164" fontId="13" fillId="8" borderId="21" xfId="3" applyNumberFormat="1" applyFont="1" applyFill="1" applyBorder="1" applyAlignment="1">
      <alignment horizontal="center" vertical="center" wrapText="1"/>
    </xf>
    <xf numFmtId="9" fontId="14" fillId="0" borderId="1" xfId="3" applyNumberFormat="1" applyFont="1" applyFill="1" applyBorder="1" applyAlignment="1">
      <alignment horizontal="left" vertical="top" wrapText="1"/>
    </xf>
    <xf numFmtId="164" fontId="14" fillId="8" borderId="1" xfId="2" applyNumberFormat="1" applyFont="1" applyFill="1" applyBorder="1" applyAlignment="1">
      <alignment horizontal="center" vertical="top" wrapText="1"/>
    </xf>
    <xf numFmtId="0" fontId="13" fillId="7" borderId="31" xfId="2" applyFont="1" applyFill="1" applyBorder="1" applyAlignment="1">
      <alignment horizontal="left" vertical="center" wrapText="1"/>
    </xf>
    <xf numFmtId="0" fontId="13" fillId="7" borderId="2" xfId="2" applyFont="1" applyFill="1" applyBorder="1" applyAlignment="1">
      <alignment horizontal="left" vertical="center" wrapText="1"/>
    </xf>
    <xf numFmtId="9" fontId="13" fillId="7" borderId="2" xfId="2" applyNumberFormat="1" applyFont="1" applyFill="1" applyBorder="1" applyAlignment="1">
      <alignment horizontal="left" vertical="center" wrapText="1"/>
    </xf>
    <xf numFmtId="0" fontId="13" fillId="7" borderId="2" xfId="2" applyFont="1" applyFill="1" applyBorder="1" applyAlignment="1">
      <alignment horizontal="center" vertical="center" wrapText="1"/>
    </xf>
    <xf numFmtId="0" fontId="13" fillId="7" borderId="22" xfId="2" applyFont="1" applyFill="1" applyBorder="1" applyAlignment="1">
      <alignment horizontal="center" vertical="center" wrapText="1"/>
    </xf>
    <xf numFmtId="164" fontId="14" fillId="8" borderId="4" xfId="2" applyNumberFormat="1" applyFont="1" applyFill="1" applyBorder="1" applyAlignment="1">
      <alignment horizontal="center" vertical="top" wrapText="1"/>
    </xf>
    <xf numFmtId="164" fontId="13" fillId="8" borderId="21" xfId="2" applyNumberFormat="1" applyFont="1" applyFill="1" applyBorder="1" applyAlignment="1">
      <alignment horizontal="center" vertical="center" wrapText="1"/>
    </xf>
    <xf numFmtId="0" fontId="13" fillId="7" borderId="38" xfId="2" applyFont="1" applyFill="1" applyBorder="1" applyAlignment="1">
      <alignment horizontal="left" vertical="center" wrapText="1"/>
    </xf>
    <xf numFmtId="0" fontId="13" fillId="7" borderId="3" xfId="2" applyFont="1" applyFill="1" applyBorder="1" applyAlignment="1">
      <alignment horizontal="left" vertical="center" wrapText="1"/>
    </xf>
    <xf numFmtId="9" fontId="13" fillId="7" borderId="3" xfId="2" applyNumberFormat="1" applyFont="1" applyFill="1" applyBorder="1" applyAlignment="1">
      <alignment horizontal="left" vertical="center" wrapText="1"/>
    </xf>
    <xf numFmtId="0" fontId="13" fillId="7" borderId="3" xfId="2" applyFont="1" applyFill="1" applyBorder="1" applyAlignment="1">
      <alignment horizontal="center" vertical="center" wrapText="1"/>
    </xf>
    <xf numFmtId="0" fontId="13" fillId="7" borderId="37" xfId="2" applyFont="1" applyFill="1" applyBorder="1" applyAlignment="1">
      <alignment horizontal="center" vertical="center" wrapText="1"/>
    </xf>
    <xf numFmtId="164" fontId="13" fillId="8" borderId="1" xfId="3" applyNumberFormat="1" applyFont="1" applyFill="1" applyBorder="1" applyAlignment="1">
      <alignment horizontal="center" vertical="center" wrapText="1"/>
    </xf>
    <xf numFmtId="164" fontId="14" fillId="8" borderId="5" xfId="3" applyNumberFormat="1" applyFont="1" applyFill="1" applyBorder="1" applyAlignment="1">
      <alignment horizontal="center" vertical="top" wrapText="1"/>
    </xf>
    <xf numFmtId="164" fontId="14" fillId="8" borderId="5" xfId="3" applyNumberFormat="1" applyFont="1" applyFill="1" applyBorder="1" applyAlignment="1">
      <alignment horizontal="center" vertical="center" wrapText="1"/>
    </xf>
    <xf numFmtId="164" fontId="13" fillId="8" borderId="35" xfId="3" applyNumberFormat="1" applyFont="1" applyFill="1" applyBorder="1" applyAlignment="1">
      <alignment horizontal="center" vertical="center" wrapText="1"/>
    </xf>
    <xf numFmtId="10" fontId="13" fillId="0" borderId="18" xfId="3" applyNumberFormat="1" applyFont="1" applyFill="1" applyBorder="1" applyAlignment="1">
      <alignment horizontal="center" vertical="center" wrapText="1"/>
    </xf>
    <xf numFmtId="0" fontId="14" fillId="0" borderId="0" xfId="3" applyFont="1" applyAlignment="1">
      <alignment vertical="top" wrapText="1"/>
    </xf>
    <xf numFmtId="0" fontId="14" fillId="0" borderId="2" xfId="3" applyFont="1" applyFill="1" applyBorder="1" applyAlignment="1">
      <alignment horizontal="left" vertical="top" wrapText="1"/>
    </xf>
    <xf numFmtId="0" fontId="3" fillId="0" borderId="0" xfId="0" applyFont="1" applyAlignment="1">
      <alignment vertical="top" wrapText="1"/>
    </xf>
    <xf numFmtId="0" fontId="7" fillId="6" borderId="0" xfId="0" applyFont="1" applyFill="1" applyAlignment="1">
      <alignment wrapText="1"/>
    </xf>
    <xf numFmtId="0" fontId="11" fillId="0" borderId="14" xfId="0" applyFont="1" applyBorder="1" applyAlignment="1">
      <alignment horizontal="left" vertical="top" wrapText="1"/>
    </xf>
    <xf numFmtId="0" fontId="13" fillId="8" borderId="32" xfId="2" applyFont="1" applyFill="1" applyBorder="1" applyAlignment="1">
      <alignment horizontal="right" vertical="top" wrapText="1"/>
    </xf>
    <xf numFmtId="0" fontId="13" fillId="8" borderId="1" xfId="2" applyFont="1" applyFill="1" applyBorder="1" applyAlignment="1">
      <alignment horizontal="right" vertical="top" wrapText="1"/>
    </xf>
    <xf numFmtId="0" fontId="13" fillId="8" borderId="39" xfId="2" applyFont="1" applyFill="1" applyBorder="1" applyAlignment="1">
      <alignment horizontal="right" vertical="top" wrapText="1"/>
    </xf>
    <xf numFmtId="0" fontId="13" fillId="8" borderId="4" xfId="2" applyFont="1" applyFill="1" applyBorder="1" applyAlignment="1">
      <alignment horizontal="right" vertical="top" wrapText="1"/>
    </xf>
    <xf numFmtId="0" fontId="15" fillId="0" borderId="19" xfId="3" applyFont="1" applyBorder="1" applyAlignment="1">
      <alignment horizontal="center" wrapText="1"/>
    </xf>
    <xf numFmtId="0" fontId="15" fillId="0" borderId="43" xfId="3" applyFont="1" applyBorder="1" applyAlignment="1">
      <alignment horizontal="center" wrapText="1"/>
    </xf>
    <xf numFmtId="0" fontId="0" fillId="0" borderId="1" xfId="0" applyBorder="1" applyAlignment="1">
      <alignment horizontal="left" vertical="top" wrapText="1"/>
    </xf>
    <xf numFmtId="0" fontId="0" fillId="0" borderId="0" xfId="0" applyAlignment="1">
      <alignment horizontal="left" vertical="top" wrapText="1"/>
    </xf>
    <xf numFmtId="9" fontId="0" fillId="0" borderId="0" xfId="1" applyFont="1" applyAlignment="1">
      <alignment horizontal="center" vertical="top" wrapText="1"/>
    </xf>
    <xf numFmtId="0" fontId="13" fillId="0" borderId="44" xfId="3" applyFont="1" applyFill="1" applyBorder="1" applyAlignment="1">
      <alignment horizontal="left" vertical="center" wrapText="1"/>
    </xf>
    <xf numFmtId="0" fontId="13" fillId="0" borderId="10" xfId="3" applyFont="1" applyFill="1" applyBorder="1" applyAlignment="1">
      <alignment horizontal="left" vertical="center" wrapText="1"/>
    </xf>
    <xf numFmtId="0" fontId="12" fillId="0" borderId="24" xfId="3" applyFont="1" applyFill="1" applyBorder="1" applyAlignment="1">
      <alignment horizontal="center" vertical="center" wrapText="1"/>
    </xf>
    <xf numFmtId="0" fontId="12" fillId="0" borderId="40" xfId="3" applyFont="1" applyFill="1" applyBorder="1" applyAlignment="1">
      <alignment horizontal="center" vertical="center" wrapText="1"/>
    </xf>
    <xf numFmtId="0" fontId="12" fillId="0" borderId="45" xfId="3" applyFont="1" applyFill="1" applyBorder="1" applyAlignment="1">
      <alignment horizontal="center" vertical="center" wrapText="1"/>
    </xf>
    <xf numFmtId="0" fontId="13" fillId="0" borderId="46" xfId="3" applyFont="1" applyFill="1" applyBorder="1" applyAlignment="1">
      <alignment horizontal="left" vertical="center" wrapText="1"/>
    </xf>
    <xf numFmtId="0" fontId="13" fillId="0" borderId="9" xfId="3" applyFont="1" applyFill="1" applyBorder="1" applyAlignment="1">
      <alignment horizontal="left" vertical="center" wrapText="1"/>
    </xf>
    <xf numFmtId="0" fontId="12" fillId="0" borderId="8" xfId="3" applyFont="1" applyFill="1" applyBorder="1" applyAlignment="1">
      <alignment horizontal="center" vertical="center" wrapText="1"/>
    </xf>
    <xf numFmtId="0" fontId="12" fillId="0" borderId="47" xfId="3" applyFont="1" applyFill="1" applyBorder="1" applyAlignment="1">
      <alignment horizontal="center" vertical="center" wrapText="1"/>
    </xf>
    <xf numFmtId="0" fontId="12" fillId="0" borderId="48" xfId="3" applyFont="1" applyFill="1" applyBorder="1" applyAlignment="1">
      <alignment horizontal="center" vertical="center" wrapText="1"/>
    </xf>
    <xf numFmtId="0" fontId="13" fillId="0" borderId="49" xfId="3" applyFont="1" applyFill="1" applyBorder="1" applyAlignment="1">
      <alignment horizontal="left" vertical="center" wrapText="1"/>
    </xf>
    <xf numFmtId="0" fontId="13" fillId="0" borderId="50" xfId="3" applyFont="1" applyFill="1" applyBorder="1" applyAlignment="1">
      <alignment horizontal="left" vertical="center" wrapText="1"/>
    </xf>
    <xf numFmtId="0" fontId="12" fillId="0" borderId="51" xfId="3" applyFont="1" applyFill="1" applyBorder="1" applyAlignment="1">
      <alignment horizontal="center" vertical="center" wrapText="1"/>
    </xf>
    <xf numFmtId="0" fontId="12" fillId="0" borderId="52" xfId="3" applyFont="1" applyFill="1" applyBorder="1" applyAlignment="1">
      <alignment horizontal="center" vertical="center" wrapText="1"/>
    </xf>
    <xf numFmtId="0" fontId="12" fillId="0" borderId="53" xfId="3" applyFont="1" applyFill="1" applyBorder="1" applyAlignment="1">
      <alignment horizontal="center" vertical="center" wrapText="1"/>
    </xf>
    <xf numFmtId="0" fontId="13" fillId="7" borderId="24" xfId="0" applyFont="1" applyFill="1" applyBorder="1" applyAlignment="1">
      <alignment horizontal="left" vertical="center" wrapText="1"/>
    </xf>
    <xf numFmtId="0" fontId="13" fillId="7" borderId="40" xfId="0" applyFont="1" applyFill="1" applyBorder="1" applyAlignment="1">
      <alignment horizontal="left" vertical="center" wrapText="1"/>
    </xf>
    <xf numFmtId="0" fontId="13" fillId="7" borderId="10" xfId="0" applyFont="1" applyFill="1" applyBorder="1" applyAlignment="1">
      <alignment horizontal="left" vertical="center" wrapText="1"/>
    </xf>
    <xf numFmtId="0" fontId="13" fillId="8" borderId="36" xfId="2" applyFont="1" applyFill="1" applyBorder="1" applyAlignment="1">
      <alignment horizontal="right" vertical="top" wrapText="1"/>
    </xf>
    <xf numFmtId="0" fontId="13" fillId="8" borderId="5" xfId="2" applyFont="1" applyFill="1" applyBorder="1" applyAlignment="1">
      <alignment horizontal="right" vertical="top" wrapText="1"/>
    </xf>
    <xf numFmtId="0" fontId="13" fillId="8" borderId="32" xfId="3" applyFont="1" applyFill="1" applyBorder="1" applyAlignment="1">
      <alignment horizontal="right" vertical="top" wrapText="1"/>
    </xf>
    <xf numFmtId="0" fontId="13" fillId="8" borderId="1" xfId="3" applyFont="1" applyFill="1" applyBorder="1" applyAlignment="1">
      <alignment horizontal="right" vertical="top" wrapText="1"/>
    </xf>
    <xf numFmtId="0" fontId="13" fillId="8" borderId="39" xfId="3" applyFont="1" applyFill="1" applyBorder="1" applyAlignment="1">
      <alignment horizontal="right" vertical="top" wrapText="1"/>
    </xf>
    <xf numFmtId="0" fontId="13" fillId="8" borderId="4" xfId="3" applyFont="1" applyFill="1" applyBorder="1" applyAlignment="1">
      <alignment horizontal="right" vertical="top" wrapText="1"/>
    </xf>
    <xf numFmtId="0" fontId="13" fillId="8" borderId="46" xfId="3" applyFont="1" applyFill="1" applyBorder="1" applyAlignment="1">
      <alignment horizontal="right" vertical="top" wrapText="1"/>
    </xf>
    <xf numFmtId="0" fontId="13" fillId="8" borderId="47" xfId="3" applyFont="1" applyFill="1" applyBorder="1" applyAlignment="1">
      <alignment horizontal="right" vertical="top" wrapText="1"/>
    </xf>
    <xf numFmtId="0" fontId="13" fillId="8" borderId="9" xfId="3" applyFont="1" applyFill="1" applyBorder="1" applyAlignment="1">
      <alignment horizontal="right" vertical="top" wrapText="1"/>
    </xf>
    <xf numFmtId="0" fontId="13" fillId="8" borderId="33" xfId="3" applyFont="1" applyFill="1" applyBorder="1" applyAlignment="1">
      <alignment horizontal="right" vertical="top" wrapText="1"/>
    </xf>
    <xf numFmtId="0" fontId="13" fillId="8" borderId="12" xfId="3" applyFont="1" applyFill="1" applyBorder="1" applyAlignment="1">
      <alignment horizontal="right" vertical="top" wrapText="1"/>
    </xf>
    <xf numFmtId="0" fontId="13" fillId="8" borderId="59" xfId="3" applyFont="1" applyFill="1" applyBorder="1" applyAlignment="1">
      <alignment horizontal="right" vertical="top" wrapText="1"/>
    </xf>
    <xf numFmtId="9" fontId="0" fillId="0" borderId="1" xfId="1" applyFont="1" applyBorder="1" applyAlignment="1">
      <alignment horizontal="center" vertical="center" wrapText="1"/>
    </xf>
    <xf numFmtId="10" fontId="0" fillId="0" borderId="1" xfId="1" applyNumberFormat="1" applyFont="1" applyBorder="1" applyAlignment="1">
      <alignment horizontal="left" vertical="center" wrapText="1"/>
    </xf>
    <xf numFmtId="10" fontId="0" fillId="0" borderId="1" xfId="1" applyNumberFormat="1" applyFont="1" applyBorder="1" applyAlignment="1">
      <alignment horizontal="center" vertical="top" wrapText="1"/>
    </xf>
    <xf numFmtId="10" fontId="0" fillId="0" borderId="0" xfId="1" applyNumberFormat="1" applyFont="1" applyAlignment="1">
      <alignment horizontal="center" vertical="top" wrapText="1"/>
    </xf>
    <xf numFmtId="9" fontId="14" fillId="0" borderId="15" xfId="0" applyNumberFormat="1" applyFont="1" applyFill="1" applyBorder="1" applyAlignment="1">
      <alignment horizontal="center" vertical="center" wrapText="1"/>
    </xf>
    <xf numFmtId="10" fontId="0" fillId="11" borderId="1" xfId="1" applyNumberFormat="1" applyFont="1" applyFill="1" applyBorder="1" applyAlignment="1">
      <alignment horizontal="center" vertical="top" wrapText="1"/>
    </xf>
    <xf numFmtId="0" fontId="14" fillId="0" borderId="1" xfId="3" applyFont="1" applyFill="1" applyBorder="1" applyAlignment="1">
      <alignment vertical="top" wrapText="1"/>
    </xf>
    <xf numFmtId="9" fontId="14" fillId="0" borderId="1" xfId="3" applyNumberFormat="1" applyFont="1" applyFill="1" applyBorder="1" applyAlignment="1">
      <alignment vertical="top" wrapText="1"/>
    </xf>
    <xf numFmtId="0" fontId="13" fillId="9" borderId="42" xfId="3" applyFont="1" applyFill="1" applyBorder="1" applyAlignment="1">
      <alignment horizontal="center" vertical="center" wrapText="1"/>
    </xf>
    <xf numFmtId="0" fontId="13" fillId="9" borderId="19" xfId="3" applyFont="1" applyFill="1" applyBorder="1" applyAlignment="1">
      <alignment horizontal="center" vertical="center" wrapText="1"/>
    </xf>
    <xf numFmtId="0" fontId="13" fillId="9" borderId="43" xfId="3" applyFont="1" applyFill="1" applyBorder="1" applyAlignment="1">
      <alignment horizontal="center" vertical="center" wrapText="1"/>
    </xf>
    <xf numFmtId="0" fontId="12" fillId="4" borderId="42" xfId="3" applyFont="1" applyFill="1" applyBorder="1" applyAlignment="1">
      <alignment horizontal="center" vertical="center" wrapText="1"/>
    </xf>
    <xf numFmtId="0" fontId="12" fillId="4" borderId="19" xfId="3" applyFont="1" applyFill="1" applyBorder="1" applyAlignment="1">
      <alignment horizontal="center" vertical="center" wrapText="1"/>
    </xf>
    <xf numFmtId="0" fontId="12" fillId="4" borderId="43" xfId="3" applyFont="1" applyFill="1" applyBorder="1" applyAlignment="1">
      <alignment horizontal="center" vertical="center" wrapText="1"/>
    </xf>
    <xf numFmtId="0" fontId="14" fillId="0" borderId="8" xfId="0" applyFont="1" applyFill="1" applyBorder="1" applyAlignment="1">
      <alignment horizontal="left" vertical="top" wrapText="1"/>
    </xf>
    <xf numFmtId="0" fontId="14" fillId="0" borderId="47" xfId="0" applyFont="1" applyFill="1" applyBorder="1" applyAlignment="1">
      <alignment horizontal="left" vertical="top" wrapText="1"/>
    </xf>
    <xf numFmtId="0" fontId="14" fillId="0" borderId="9" xfId="0" applyFont="1" applyFill="1" applyBorder="1" applyAlignment="1">
      <alignment horizontal="left" vertical="top" wrapText="1"/>
    </xf>
    <xf numFmtId="0" fontId="12" fillId="4" borderId="42" xfId="0" applyFont="1" applyFill="1" applyBorder="1" applyAlignment="1">
      <alignment horizontal="center" vertical="center" wrapText="1"/>
    </xf>
    <xf numFmtId="0" fontId="12" fillId="4" borderId="19" xfId="0" applyFont="1" applyFill="1" applyBorder="1" applyAlignment="1">
      <alignment horizontal="center" vertical="center" wrapText="1"/>
    </xf>
    <xf numFmtId="0" fontId="12" fillId="4" borderId="43" xfId="0" applyFont="1" applyFill="1" applyBorder="1" applyAlignment="1">
      <alignment horizontal="center" vertical="center" wrapText="1"/>
    </xf>
    <xf numFmtId="0" fontId="13" fillId="0" borderId="54" xfId="0" applyFont="1" applyFill="1" applyBorder="1" applyAlignment="1">
      <alignment horizontal="center" vertical="center" textRotation="90" wrapText="1"/>
    </xf>
    <xf numFmtId="0" fontId="13" fillId="0" borderId="58" xfId="0" applyFont="1" applyFill="1" applyBorder="1" applyAlignment="1">
      <alignment horizontal="center" vertical="center" textRotation="90" wrapText="1"/>
    </xf>
    <xf numFmtId="0" fontId="13" fillId="0" borderId="54" xfId="3" applyFont="1" applyFill="1" applyBorder="1" applyAlignment="1">
      <alignment horizontal="center" vertical="center" textRotation="90" wrapText="1"/>
    </xf>
    <xf numFmtId="0" fontId="13" fillId="0" borderId="58" xfId="3" applyFont="1" applyFill="1" applyBorder="1" applyAlignment="1">
      <alignment horizontal="center" vertical="center" textRotation="90" wrapText="1"/>
    </xf>
    <xf numFmtId="0" fontId="13" fillId="0" borderId="56" xfId="3" applyFont="1" applyFill="1" applyBorder="1" applyAlignment="1">
      <alignment horizontal="center" vertical="center" textRotation="90" wrapText="1"/>
    </xf>
    <xf numFmtId="0" fontId="13" fillId="0" borderId="57" xfId="3" applyFont="1" applyFill="1" applyBorder="1" applyAlignment="1">
      <alignment horizontal="center" vertical="center" textRotation="90" wrapText="1"/>
    </xf>
    <xf numFmtId="0" fontId="13" fillId="0" borderId="55" xfId="3" applyFont="1" applyFill="1" applyBorder="1" applyAlignment="1">
      <alignment horizontal="center" vertical="center" textRotation="90" wrapText="1"/>
    </xf>
    <xf numFmtId="0" fontId="13" fillId="0" borderId="42" xfId="3" applyFont="1" applyFill="1" applyBorder="1" applyAlignment="1">
      <alignment horizontal="right" vertical="center" wrapText="1"/>
    </xf>
    <xf numFmtId="0" fontId="13" fillId="0" borderId="19" xfId="3" applyFont="1" applyFill="1" applyBorder="1" applyAlignment="1">
      <alignment horizontal="right" vertical="center" wrapText="1"/>
    </xf>
    <xf numFmtId="0" fontId="13" fillId="0" borderId="43" xfId="3" applyFont="1" applyFill="1" applyBorder="1" applyAlignment="1">
      <alignment horizontal="right" vertical="center" wrapText="1"/>
    </xf>
    <xf numFmtId="0" fontId="13" fillId="0" borderId="54" xfId="3" applyFont="1" applyFill="1" applyBorder="1" applyAlignment="1">
      <alignment horizontal="left" vertical="top" textRotation="90" wrapText="1"/>
    </xf>
    <xf numFmtId="0" fontId="13" fillId="0" borderId="58" xfId="3" applyFont="1" applyFill="1" applyBorder="1" applyAlignment="1">
      <alignment horizontal="left" vertical="top" textRotation="90" wrapText="1"/>
    </xf>
    <xf numFmtId="0" fontId="13" fillId="0" borderId="55" xfId="3" applyFont="1" applyFill="1" applyBorder="1" applyAlignment="1">
      <alignment horizontal="left" vertical="top" textRotation="90" wrapText="1"/>
    </xf>
    <xf numFmtId="0" fontId="1" fillId="0" borderId="4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37" xfId="0" applyFont="1" applyBorder="1" applyAlignment="1">
      <alignment horizontal="center" vertical="center" wrapText="1"/>
    </xf>
    <xf numFmtId="0" fontId="3" fillId="4" borderId="6" xfId="0" applyFont="1" applyFill="1" applyBorder="1" applyAlignment="1">
      <alignment horizontal="center"/>
    </xf>
    <xf numFmtId="0" fontId="3" fillId="4" borderId="7" xfId="0" applyFont="1" applyFill="1" applyBorder="1" applyAlignment="1">
      <alignment horizontal="center"/>
    </xf>
    <xf numFmtId="0" fontId="0" fillId="0" borderId="59" xfId="0" applyBorder="1" applyAlignment="1">
      <alignment vertical="top" wrapText="1"/>
    </xf>
    <xf numFmtId="0" fontId="0" fillId="0" borderId="61" xfId="0" applyBorder="1" applyAlignment="1">
      <alignment vertical="top" wrapText="1"/>
    </xf>
    <xf numFmtId="0" fontId="0" fillId="0" borderId="7" xfId="0" applyBorder="1" applyAlignment="1">
      <alignment vertical="top" wrapText="1"/>
    </xf>
    <xf numFmtId="9" fontId="0" fillId="0" borderId="5" xfId="1" applyFont="1" applyBorder="1" applyAlignment="1">
      <alignment horizontal="center" vertical="center" wrapText="1"/>
    </xf>
    <xf numFmtId="9" fontId="0" fillId="0" borderId="60" xfId="1" applyFont="1" applyBorder="1" applyAlignment="1">
      <alignment horizontal="center" vertical="center" wrapText="1"/>
    </xf>
    <xf numFmtId="9" fontId="0" fillId="0" borderId="3" xfId="1" applyFont="1" applyBorder="1" applyAlignment="1">
      <alignment horizontal="center" vertical="center" wrapText="1"/>
    </xf>
    <xf numFmtId="0" fontId="0" fillId="0" borderId="5" xfId="0" applyBorder="1" applyAlignment="1">
      <alignment horizontal="center" vertical="top" wrapText="1"/>
    </xf>
    <xf numFmtId="0" fontId="0" fillId="0" borderId="60" xfId="0" applyBorder="1" applyAlignment="1">
      <alignment horizontal="center" vertical="top" wrapText="1"/>
    </xf>
    <xf numFmtId="0" fontId="0" fillId="0" borderId="3" xfId="0" applyBorder="1" applyAlignment="1">
      <alignment horizontal="center" vertical="top" wrapText="1"/>
    </xf>
    <xf numFmtId="0" fontId="0" fillId="0" borderId="1" xfId="0" applyBorder="1" applyAlignment="1">
      <alignment vertical="top" wrapText="1"/>
    </xf>
    <xf numFmtId="9" fontId="0" fillId="0" borderId="1" xfId="1" applyFont="1" applyBorder="1" applyAlignment="1">
      <alignment horizontal="center" vertical="center" wrapText="1"/>
    </xf>
    <xf numFmtId="0" fontId="0" fillId="0" borderId="5" xfId="0" applyBorder="1" applyAlignment="1">
      <alignment horizontal="left" vertical="top" wrapText="1"/>
    </xf>
    <xf numFmtId="0" fontId="0" fillId="0" borderId="3" xfId="0" applyBorder="1" applyAlignment="1">
      <alignment horizontal="left" vertical="top" wrapText="1"/>
    </xf>
    <xf numFmtId="0" fontId="0" fillId="0" borderId="60" xfId="0" applyBorder="1" applyAlignment="1">
      <alignment horizontal="left" vertical="top" wrapText="1"/>
    </xf>
    <xf numFmtId="9" fontId="16" fillId="6" borderId="2" xfId="2" applyNumberFormat="1" applyFont="1" applyFill="1" applyBorder="1" applyAlignment="1">
      <alignment horizontal="center" vertical="center" wrapText="1"/>
    </xf>
    <xf numFmtId="10" fontId="17" fillId="5" borderId="2" xfId="2" applyNumberFormat="1" applyFont="1" applyFill="1" applyBorder="1" applyAlignment="1">
      <alignment horizontal="center" vertical="center" wrapText="1"/>
    </xf>
    <xf numFmtId="0" fontId="18" fillId="6" borderId="25" xfId="0" applyFont="1" applyFill="1" applyBorder="1" applyAlignment="1">
      <alignment horizontal="center"/>
    </xf>
    <xf numFmtId="9" fontId="16" fillId="6" borderId="1" xfId="2" applyNumberFormat="1" applyFont="1" applyFill="1" applyBorder="1" applyAlignment="1">
      <alignment horizontal="center" vertical="center" wrapText="1"/>
    </xf>
    <xf numFmtId="10" fontId="17" fillId="5" borderId="1" xfId="2" applyNumberFormat="1" applyFont="1" applyFill="1" applyBorder="1" applyAlignment="1">
      <alignment horizontal="center" vertical="center" wrapText="1"/>
    </xf>
    <xf numFmtId="0" fontId="18" fillId="6" borderId="23" xfId="0" applyFont="1" applyFill="1" applyBorder="1" applyAlignment="1">
      <alignment horizontal="center"/>
    </xf>
    <xf numFmtId="0" fontId="19" fillId="6" borderId="29" xfId="0" applyFont="1" applyFill="1" applyBorder="1"/>
    <xf numFmtId="9" fontId="20" fillId="6" borderId="1" xfId="1" applyFont="1" applyFill="1" applyBorder="1" applyAlignment="1">
      <alignment horizontal="center" vertical="center"/>
    </xf>
    <xf numFmtId="10" fontId="17" fillId="5" borderId="1" xfId="1" applyNumberFormat="1" applyFont="1" applyFill="1" applyBorder="1" applyAlignment="1">
      <alignment horizontal="center" vertical="center" wrapText="1"/>
    </xf>
    <xf numFmtId="9" fontId="20" fillId="6" borderId="5" xfId="1" applyFont="1" applyFill="1" applyBorder="1" applyAlignment="1">
      <alignment horizontal="center" vertical="center"/>
    </xf>
    <xf numFmtId="10" fontId="17" fillId="5" borderId="5" xfId="1" applyNumberFormat="1" applyFont="1" applyFill="1" applyBorder="1" applyAlignment="1">
      <alignment horizontal="center" vertical="center" wrapText="1"/>
    </xf>
    <xf numFmtId="0" fontId="21" fillId="5" borderId="31" xfId="2" applyFont="1" applyFill="1" applyBorder="1" applyAlignment="1">
      <alignment horizontal="left" vertical="center"/>
    </xf>
    <xf numFmtId="0" fontId="21" fillId="5" borderId="2" xfId="2" applyFont="1" applyFill="1" applyBorder="1" applyAlignment="1">
      <alignment horizontal="left" vertical="center"/>
    </xf>
    <xf numFmtId="9" fontId="22" fillId="6" borderId="2" xfId="2" applyNumberFormat="1" applyFont="1" applyFill="1" applyBorder="1" applyAlignment="1">
      <alignment horizontal="center" vertical="center" wrapText="1"/>
    </xf>
    <xf numFmtId="9" fontId="22" fillId="6" borderId="24" xfId="2" applyNumberFormat="1" applyFont="1" applyFill="1" applyBorder="1" applyAlignment="1">
      <alignment horizontal="center" vertical="center" wrapText="1"/>
    </xf>
    <xf numFmtId="0" fontId="21" fillId="5" borderId="32" xfId="2" applyFont="1" applyFill="1" applyBorder="1" applyAlignment="1">
      <alignment horizontal="left" vertical="center"/>
    </xf>
    <xf numFmtId="0" fontId="21" fillId="5" borderId="1" xfId="2" applyFont="1" applyFill="1" applyBorder="1" applyAlignment="1">
      <alignment horizontal="left" vertical="center"/>
    </xf>
    <xf numFmtId="9" fontId="22" fillId="6" borderId="1" xfId="2" applyNumberFormat="1" applyFont="1" applyFill="1" applyBorder="1" applyAlignment="1">
      <alignment horizontal="center" vertical="center" wrapText="1"/>
    </xf>
    <xf numFmtId="9" fontId="22" fillId="6" borderId="8" xfId="2" applyNumberFormat="1" applyFont="1" applyFill="1" applyBorder="1" applyAlignment="1">
      <alignment horizontal="center" vertical="center" wrapText="1"/>
    </xf>
    <xf numFmtId="0" fontId="21" fillId="5" borderId="32" xfId="2" applyFont="1" applyFill="1" applyBorder="1" applyAlignment="1">
      <alignment vertical="top"/>
    </xf>
    <xf numFmtId="0" fontId="21" fillId="5" borderId="1" xfId="2" applyFont="1" applyFill="1" applyBorder="1" applyAlignment="1">
      <alignment vertical="top"/>
    </xf>
    <xf numFmtId="0" fontId="21" fillId="5" borderId="33" xfId="2" applyFont="1" applyFill="1" applyBorder="1" applyAlignment="1">
      <alignment horizontal="left" vertical="center" wrapText="1"/>
    </xf>
    <xf numFmtId="0" fontId="21" fillId="5" borderId="12" xfId="2" applyFont="1" applyFill="1" applyBorder="1" applyAlignment="1">
      <alignment horizontal="left" vertical="center"/>
    </xf>
    <xf numFmtId="0" fontId="21" fillId="5" borderId="34" xfId="2" applyFont="1" applyFill="1" applyBorder="1" applyAlignment="1">
      <alignment horizontal="left" vertical="center"/>
    </xf>
    <xf numFmtId="0" fontId="21" fillId="5" borderId="13" xfId="2" applyFont="1" applyFill="1" applyBorder="1" applyAlignment="1">
      <alignment horizontal="left" vertical="center"/>
    </xf>
    <xf numFmtId="0" fontId="21" fillId="5" borderId="36" xfId="2" applyFont="1" applyFill="1" applyBorder="1" applyAlignment="1">
      <alignment horizontal="left" vertical="center"/>
    </xf>
    <xf numFmtId="0" fontId="21" fillId="5" borderId="5" xfId="2" applyFont="1" applyFill="1" applyBorder="1" applyAlignment="1">
      <alignment horizontal="left" vertical="center"/>
    </xf>
    <xf numFmtId="9" fontId="22" fillId="6" borderId="5" xfId="2" applyNumberFormat="1" applyFont="1" applyFill="1" applyBorder="1" applyAlignment="1">
      <alignment horizontal="center" vertical="center" wrapText="1"/>
    </xf>
    <xf numFmtId="9" fontId="22" fillId="6" borderId="11" xfId="2" applyNumberFormat="1" applyFont="1" applyFill="1" applyBorder="1" applyAlignment="1">
      <alignment horizontal="center" vertical="center" wrapText="1"/>
    </xf>
    <xf numFmtId="0" fontId="23" fillId="0" borderId="31" xfId="0" applyFont="1" applyFill="1" applyBorder="1" applyAlignment="1">
      <alignment horizontal="right" vertical="center" wrapText="1"/>
    </xf>
    <xf numFmtId="9" fontId="25" fillId="0" borderId="2" xfId="0" applyNumberFormat="1" applyFont="1" applyFill="1" applyBorder="1" applyAlignment="1">
      <alignment horizontal="center" vertical="center" wrapText="1"/>
    </xf>
    <xf numFmtId="0" fontId="24" fillId="0" borderId="41" xfId="0" applyFont="1" applyBorder="1" applyAlignment="1">
      <alignment vertical="center" wrapText="1"/>
    </xf>
    <xf numFmtId="0" fontId="26" fillId="0" borderId="2" xfId="0" applyFont="1" applyBorder="1" applyAlignment="1">
      <alignment horizontal="center" vertical="center"/>
    </xf>
    <xf numFmtId="10" fontId="26" fillId="0" borderId="24" xfId="0" applyNumberFormat="1" applyFont="1" applyBorder="1" applyAlignment="1">
      <alignment horizontal="center" vertical="center"/>
    </xf>
    <xf numFmtId="10" fontId="26" fillId="0" borderId="31" xfId="0" applyNumberFormat="1" applyFont="1" applyBorder="1" applyAlignment="1">
      <alignment horizontal="center" vertical="center"/>
    </xf>
    <xf numFmtId="0" fontId="26" fillId="0" borderId="22" xfId="0" applyFont="1" applyBorder="1" applyAlignment="1">
      <alignment horizontal="center" vertical="center"/>
    </xf>
    <xf numFmtId="0" fontId="23" fillId="0" borderId="32" xfId="0" applyFont="1" applyFill="1" applyBorder="1" applyAlignment="1">
      <alignment horizontal="right" vertical="center" wrapText="1"/>
    </xf>
    <xf numFmtId="9" fontId="25" fillId="0" borderId="1" xfId="0" applyNumberFormat="1" applyFont="1" applyFill="1" applyBorder="1" applyAlignment="1">
      <alignment horizontal="center" vertical="center" wrapText="1"/>
    </xf>
    <xf numFmtId="0" fontId="24" fillId="0" borderId="14" xfId="0" applyFont="1" applyBorder="1" applyAlignment="1">
      <alignment vertical="center" wrapText="1"/>
    </xf>
    <xf numFmtId="0" fontId="26" fillId="0" borderId="1" xfId="0" applyFont="1" applyBorder="1" applyAlignment="1">
      <alignment horizontal="center" vertical="center"/>
    </xf>
    <xf numFmtId="10" fontId="26" fillId="0" borderId="8" xfId="0" applyNumberFormat="1" applyFont="1" applyBorder="1" applyAlignment="1">
      <alignment horizontal="center" vertical="center"/>
    </xf>
    <xf numFmtId="10" fontId="26" fillId="0" borderId="32" xfId="0" applyNumberFormat="1" applyFont="1" applyBorder="1" applyAlignment="1">
      <alignment horizontal="center" vertical="center"/>
    </xf>
    <xf numFmtId="0" fontId="26" fillId="0" borderId="15" xfId="0" applyFont="1" applyBorder="1" applyAlignment="1">
      <alignment horizontal="center" vertical="center"/>
    </xf>
    <xf numFmtId="0" fontId="27" fillId="0" borderId="28" xfId="0" applyFont="1" applyBorder="1" applyAlignment="1">
      <alignment horizontal="justify" vertical="center"/>
    </xf>
    <xf numFmtId="0" fontId="24" fillId="0" borderId="27" xfId="0" applyFont="1" applyBorder="1" applyAlignment="1">
      <alignment vertical="center" wrapText="1"/>
    </xf>
    <xf numFmtId="0" fontId="28" fillId="0" borderId="5" xfId="0" applyFont="1" applyBorder="1" applyAlignment="1">
      <alignment vertical="center" wrapText="1"/>
    </xf>
    <xf numFmtId="0" fontId="28" fillId="0" borderId="1" xfId="0" applyFont="1" applyBorder="1" applyAlignment="1">
      <alignment vertical="center" wrapText="1"/>
    </xf>
    <xf numFmtId="9" fontId="25" fillId="0" borderId="5" xfId="0" applyNumberFormat="1" applyFont="1" applyFill="1" applyBorder="1" applyAlignment="1">
      <alignment horizontal="center" vertical="center" wrapText="1"/>
    </xf>
    <xf numFmtId="0" fontId="26" fillId="0" borderId="5" xfId="0" applyFont="1" applyBorder="1" applyAlignment="1">
      <alignment horizontal="center" vertical="center"/>
    </xf>
    <xf numFmtId="10" fontId="26" fillId="0" borderId="11" xfId="0" applyNumberFormat="1" applyFont="1" applyBorder="1" applyAlignment="1">
      <alignment horizontal="center" vertical="center"/>
    </xf>
    <xf numFmtId="10" fontId="26" fillId="0" borderId="36" xfId="0" applyNumberFormat="1" applyFont="1" applyBorder="1" applyAlignment="1">
      <alignment horizontal="center" vertical="center"/>
    </xf>
    <xf numFmtId="0" fontId="26" fillId="0" borderId="35" xfId="0" applyFont="1" applyBorder="1" applyAlignment="1">
      <alignment horizontal="center" vertical="center"/>
    </xf>
    <xf numFmtId="9" fontId="23" fillId="0" borderId="1" xfId="0" applyNumberFormat="1" applyFont="1" applyBorder="1" applyAlignment="1">
      <alignment horizontal="center" vertical="center" wrapText="1"/>
    </xf>
    <xf numFmtId="0" fontId="23" fillId="6" borderId="1" xfId="0" applyFont="1" applyFill="1" applyBorder="1" applyAlignment="1">
      <alignment horizontal="center" vertical="center" wrapText="1"/>
    </xf>
    <xf numFmtId="0" fontId="26" fillId="0" borderId="1" xfId="0" applyFont="1" applyBorder="1" applyAlignment="1">
      <alignment horizontal="center" vertical="center"/>
    </xf>
    <xf numFmtId="10" fontId="26" fillId="0" borderId="1" xfId="0" applyNumberFormat="1" applyFont="1" applyBorder="1" applyAlignment="1">
      <alignment horizontal="center" vertical="center"/>
    </xf>
    <xf numFmtId="0" fontId="25" fillId="3" borderId="1" xfId="0" applyFont="1" applyFill="1" applyBorder="1" applyAlignment="1">
      <alignment vertical="center" wrapText="1"/>
    </xf>
    <xf numFmtId="9" fontId="25" fillId="3" borderId="1" xfId="0" applyNumberFormat="1" applyFont="1" applyFill="1" applyBorder="1" applyAlignment="1">
      <alignment horizontal="center" vertical="center" wrapText="1"/>
    </xf>
    <xf numFmtId="0" fontId="25" fillId="4" borderId="8" xfId="0" applyFont="1" applyFill="1" applyBorder="1" applyAlignment="1">
      <alignment horizontal="center" vertical="center" wrapText="1"/>
    </xf>
    <xf numFmtId="0" fontId="25" fillId="4" borderId="9" xfId="0" applyFont="1" applyFill="1" applyBorder="1" applyAlignment="1">
      <alignment horizontal="center" vertical="center" wrapText="1"/>
    </xf>
    <xf numFmtId="0" fontId="25" fillId="4" borderId="9" xfId="0" applyFont="1" applyFill="1" applyBorder="1" applyAlignment="1">
      <alignment horizontal="center" vertical="center" wrapText="1"/>
    </xf>
    <xf numFmtId="10" fontId="25" fillId="4" borderId="9" xfId="0" applyNumberFormat="1" applyFont="1" applyFill="1" applyBorder="1" applyAlignment="1">
      <alignment horizontal="center" vertical="center" wrapText="1"/>
    </xf>
    <xf numFmtId="0" fontId="25" fillId="4" borderId="15" xfId="0" applyFont="1" applyFill="1" applyBorder="1" applyAlignment="1">
      <alignment vertical="center" wrapText="1"/>
    </xf>
    <xf numFmtId="9" fontId="23" fillId="0" borderId="1" xfId="0" applyNumberFormat="1" applyFont="1" applyFill="1" applyBorder="1" applyAlignment="1">
      <alignment horizontal="center" vertical="center" wrapText="1"/>
    </xf>
    <xf numFmtId="0" fontId="26" fillId="0" borderId="1" xfId="0" applyFont="1" applyBorder="1" applyAlignment="1">
      <alignment horizontal="center" vertical="center" wrapText="1"/>
    </xf>
    <xf numFmtId="0" fontId="26" fillId="0" borderId="15" xfId="0" applyFont="1" applyBorder="1" applyAlignment="1">
      <alignment horizontal="center" vertical="center" wrapText="1"/>
    </xf>
    <xf numFmtId="0" fontId="25" fillId="4" borderId="15" xfId="0" applyFont="1" applyFill="1" applyBorder="1" applyAlignment="1">
      <alignment horizontal="center" vertical="center" wrapText="1"/>
    </xf>
    <xf numFmtId="0" fontId="28" fillId="12" borderId="14" xfId="0" applyFont="1" applyFill="1" applyBorder="1" applyAlignment="1">
      <alignment vertical="center" wrapText="1"/>
    </xf>
    <xf numFmtId="9" fontId="25" fillId="0" borderId="4" xfId="0" applyNumberFormat="1" applyFont="1" applyFill="1" applyBorder="1" applyAlignment="1">
      <alignment horizontal="center" vertical="center" wrapText="1"/>
    </xf>
    <xf numFmtId="9" fontId="23" fillId="0" borderId="4" xfId="0" applyNumberFormat="1" applyFont="1" applyFill="1" applyBorder="1" applyAlignment="1">
      <alignment horizontal="center" vertical="center" wrapText="1"/>
    </xf>
    <xf numFmtId="0" fontId="23" fillId="6" borderId="4" xfId="0" applyFont="1" applyFill="1" applyBorder="1" applyAlignment="1">
      <alignment horizontal="center" vertical="center" wrapText="1"/>
    </xf>
    <xf numFmtId="0" fontId="26" fillId="0" borderId="4" xfId="0" applyFont="1" applyBorder="1" applyAlignment="1">
      <alignment horizontal="center" vertical="center"/>
    </xf>
    <xf numFmtId="0" fontId="26" fillId="0" borderId="21" xfId="0" applyFont="1" applyBorder="1" applyAlignment="1">
      <alignment horizontal="center" vertical="center"/>
    </xf>
    <xf numFmtId="10" fontId="26" fillId="0" borderId="4" xfId="0" applyNumberFormat="1" applyFont="1" applyBorder="1" applyAlignment="1">
      <alignment horizontal="center" vertical="center"/>
    </xf>
    <xf numFmtId="0" fontId="27" fillId="6" borderId="41" xfId="0" applyFont="1" applyFill="1" applyBorder="1" applyAlignment="1">
      <alignment vertical="center" wrapText="1"/>
    </xf>
    <xf numFmtId="0" fontId="27" fillId="0" borderId="14" xfId="0" applyFont="1" applyBorder="1" applyAlignment="1">
      <alignment horizontal="justify" vertical="center" wrapText="1"/>
    </xf>
    <xf numFmtId="0" fontId="23" fillId="0" borderId="36" xfId="0" applyFont="1" applyFill="1" applyBorder="1" applyAlignment="1">
      <alignment horizontal="right" vertical="center" wrapText="1"/>
    </xf>
    <xf numFmtId="0" fontId="27" fillId="12" borderId="14" xfId="0" applyFont="1" applyFill="1" applyBorder="1" applyAlignment="1">
      <alignment vertical="center" wrapText="1"/>
    </xf>
    <xf numFmtId="0" fontId="23" fillId="12" borderId="32" xfId="0" applyFont="1" applyFill="1" applyBorder="1" applyAlignment="1">
      <alignment horizontal="right" vertical="center" wrapText="1"/>
    </xf>
    <xf numFmtId="0" fontId="26" fillId="0" borderId="14" xfId="0" applyFont="1" applyBorder="1" applyAlignment="1">
      <alignment vertical="center" wrapText="1"/>
    </xf>
    <xf numFmtId="0" fontId="23" fillId="10" borderId="32" xfId="0" applyFont="1" applyFill="1" applyBorder="1" applyAlignment="1">
      <alignment horizontal="right" vertical="center" wrapText="1"/>
    </xf>
    <xf numFmtId="0" fontId="23" fillId="10" borderId="39" xfId="0" applyFont="1" applyFill="1" applyBorder="1" applyAlignment="1">
      <alignment horizontal="right" vertical="center" wrapText="1"/>
    </xf>
    <xf numFmtId="0" fontId="26" fillId="10" borderId="1" xfId="0" applyFont="1" applyFill="1" applyBorder="1" applyAlignment="1">
      <alignment vertical="center" wrapText="1"/>
    </xf>
    <xf numFmtId="0" fontId="26" fillId="0" borderId="1" xfId="0" applyFont="1" applyBorder="1" applyAlignment="1">
      <alignment vertical="center" wrapText="1"/>
    </xf>
    <xf numFmtId="0" fontId="26" fillId="12" borderId="1" xfId="0" applyFont="1" applyFill="1" applyBorder="1" applyAlignment="1">
      <alignment vertical="center" wrapText="1"/>
    </xf>
    <xf numFmtId="0" fontId="26" fillId="10" borderId="4" xfId="0" applyFont="1" applyFill="1" applyBorder="1" applyAlignment="1">
      <alignment vertical="center" wrapText="1"/>
    </xf>
  </cellXfs>
  <cellStyles count="4">
    <cellStyle name="Normal" xfId="0" builtinId="0"/>
    <cellStyle name="Normal 2" xfId="2" xr:uid="{00000000-0005-0000-0000-000001000000}"/>
    <cellStyle name="Normal 3" xfId="3" xr:uid="{00000000-0005-0000-0000-000002000000}"/>
    <cellStyle name="Percent" xfId="1" builtinId="5"/>
  </cellStyles>
  <dxfs count="1">
    <dxf>
      <font>
        <color rgb="FFC00000"/>
      </font>
      <fill>
        <patternFill>
          <bgColor rgb="FFFFFF66"/>
        </patternFill>
      </fill>
    </dxf>
  </dxfs>
  <tableStyles count="0" defaultTableStyle="TableStyleMedium2" defaultPivotStyle="PivotStyleLight16"/>
  <colors>
    <mruColors>
      <color rgb="FFFF0000"/>
      <color rgb="FFFFFF99"/>
      <color rgb="FFFFFF66"/>
      <color rgb="FFFF4B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B69"/>
  <sheetViews>
    <sheetView topLeftCell="A56" zoomScale="130" zoomScaleNormal="130" zoomScaleSheetLayoutView="100" workbookViewId="0">
      <selection activeCell="A66" sqref="A66:J66"/>
    </sheetView>
  </sheetViews>
  <sheetFormatPr defaultRowHeight="12.75" x14ac:dyDescent="0.2"/>
  <cols>
    <col min="1" max="1" width="5" style="42" customWidth="1"/>
    <col min="2" max="2" width="15" style="42" customWidth="1"/>
    <col min="3" max="3" width="27.140625" style="42" customWidth="1"/>
    <col min="4" max="4" width="29.28515625" style="42" customWidth="1"/>
    <col min="5" max="6" width="18" style="42" customWidth="1"/>
    <col min="7" max="9" width="18" style="36" customWidth="1"/>
    <col min="10" max="10" width="11.85546875" style="36" customWidth="1"/>
    <col min="11" max="11" width="9.140625" style="42"/>
    <col min="12" max="12" width="30.7109375" style="42" customWidth="1"/>
    <col min="13" max="256" width="9.140625" style="42"/>
    <col min="257" max="257" width="5.140625" style="42" customWidth="1"/>
    <col min="258" max="258" width="13.5703125" style="42" customWidth="1"/>
    <col min="259" max="259" width="27.140625" style="42" customWidth="1"/>
    <col min="260" max="260" width="29.28515625" style="42" customWidth="1"/>
    <col min="261" max="261" width="13.28515625" style="42" customWidth="1"/>
    <col min="262" max="266" width="11.85546875" style="42" customWidth="1"/>
    <col min="267" max="512" width="9.140625" style="42"/>
    <col min="513" max="513" width="5.140625" style="42" customWidth="1"/>
    <col min="514" max="514" width="13.5703125" style="42" customWidth="1"/>
    <col min="515" max="515" width="27.140625" style="42" customWidth="1"/>
    <col min="516" max="516" width="29.28515625" style="42" customWidth="1"/>
    <col min="517" max="517" width="13.28515625" style="42" customWidth="1"/>
    <col min="518" max="522" width="11.85546875" style="42" customWidth="1"/>
    <col min="523" max="768" width="9.140625" style="42"/>
    <col min="769" max="769" width="5.140625" style="42" customWidth="1"/>
    <col min="770" max="770" width="13.5703125" style="42" customWidth="1"/>
    <col min="771" max="771" width="27.140625" style="42" customWidth="1"/>
    <col min="772" max="772" width="29.28515625" style="42" customWidth="1"/>
    <col min="773" max="773" width="13.28515625" style="42" customWidth="1"/>
    <col min="774" max="778" width="11.85546875" style="42" customWidth="1"/>
    <col min="779" max="1024" width="9.140625" style="42"/>
    <col min="1025" max="1025" width="5.140625" style="42" customWidth="1"/>
    <col min="1026" max="1026" width="13.5703125" style="42" customWidth="1"/>
    <col min="1027" max="1027" width="27.140625" style="42" customWidth="1"/>
    <col min="1028" max="1028" width="29.28515625" style="42" customWidth="1"/>
    <col min="1029" max="1029" width="13.28515625" style="42" customWidth="1"/>
    <col min="1030" max="1034" width="11.85546875" style="42" customWidth="1"/>
    <col min="1035" max="1280" width="9.140625" style="42"/>
    <col min="1281" max="1281" width="5.140625" style="42" customWidth="1"/>
    <col min="1282" max="1282" width="13.5703125" style="42" customWidth="1"/>
    <col min="1283" max="1283" width="27.140625" style="42" customWidth="1"/>
    <col min="1284" max="1284" width="29.28515625" style="42" customWidth="1"/>
    <col min="1285" max="1285" width="13.28515625" style="42" customWidth="1"/>
    <col min="1286" max="1290" width="11.85546875" style="42" customWidth="1"/>
    <col min="1291" max="1536" width="9.140625" style="42"/>
    <col min="1537" max="1537" width="5.140625" style="42" customWidth="1"/>
    <col min="1538" max="1538" width="13.5703125" style="42" customWidth="1"/>
    <col min="1539" max="1539" width="27.140625" style="42" customWidth="1"/>
    <col min="1540" max="1540" width="29.28515625" style="42" customWidth="1"/>
    <col min="1541" max="1541" width="13.28515625" style="42" customWidth="1"/>
    <col min="1542" max="1546" width="11.85546875" style="42" customWidth="1"/>
    <col min="1547" max="1792" width="9.140625" style="42"/>
    <col min="1793" max="1793" width="5.140625" style="42" customWidth="1"/>
    <col min="1794" max="1794" width="13.5703125" style="42" customWidth="1"/>
    <col min="1795" max="1795" width="27.140625" style="42" customWidth="1"/>
    <col min="1796" max="1796" width="29.28515625" style="42" customWidth="1"/>
    <col min="1797" max="1797" width="13.28515625" style="42" customWidth="1"/>
    <col min="1798" max="1802" width="11.85546875" style="42" customWidth="1"/>
    <col min="1803" max="2048" width="9.140625" style="42"/>
    <col min="2049" max="2049" width="5.140625" style="42" customWidth="1"/>
    <col min="2050" max="2050" width="13.5703125" style="42" customWidth="1"/>
    <col min="2051" max="2051" width="27.140625" style="42" customWidth="1"/>
    <col min="2052" max="2052" width="29.28515625" style="42" customWidth="1"/>
    <col min="2053" max="2053" width="13.28515625" style="42" customWidth="1"/>
    <col min="2054" max="2058" width="11.85546875" style="42" customWidth="1"/>
    <col min="2059" max="2304" width="9.140625" style="42"/>
    <col min="2305" max="2305" width="5.140625" style="42" customWidth="1"/>
    <col min="2306" max="2306" width="13.5703125" style="42" customWidth="1"/>
    <col min="2307" max="2307" width="27.140625" style="42" customWidth="1"/>
    <col min="2308" max="2308" width="29.28515625" style="42" customWidth="1"/>
    <col min="2309" max="2309" width="13.28515625" style="42" customWidth="1"/>
    <col min="2310" max="2314" width="11.85546875" style="42" customWidth="1"/>
    <col min="2315" max="2560" width="9.140625" style="42"/>
    <col min="2561" max="2561" width="5.140625" style="42" customWidth="1"/>
    <col min="2562" max="2562" width="13.5703125" style="42" customWidth="1"/>
    <col min="2563" max="2563" width="27.140625" style="42" customWidth="1"/>
    <col min="2564" max="2564" width="29.28515625" style="42" customWidth="1"/>
    <col min="2565" max="2565" width="13.28515625" style="42" customWidth="1"/>
    <col min="2566" max="2570" width="11.85546875" style="42" customWidth="1"/>
    <col min="2571" max="2816" width="9.140625" style="42"/>
    <col min="2817" max="2817" width="5.140625" style="42" customWidth="1"/>
    <col min="2818" max="2818" width="13.5703125" style="42" customWidth="1"/>
    <col min="2819" max="2819" width="27.140625" style="42" customWidth="1"/>
    <col min="2820" max="2820" width="29.28515625" style="42" customWidth="1"/>
    <col min="2821" max="2821" width="13.28515625" style="42" customWidth="1"/>
    <col min="2822" max="2826" width="11.85546875" style="42" customWidth="1"/>
    <col min="2827" max="3072" width="9.140625" style="42"/>
    <col min="3073" max="3073" width="5.140625" style="42" customWidth="1"/>
    <col min="3074" max="3074" width="13.5703125" style="42" customWidth="1"/>
    <col min="3075" max="3075" width="27.140625" style="42" customWidth="1"/>
    <col min="3076" max="3076" width="29.28515625" style="42" customWidth="1"/>
    <col min="3077" max="3077" width="13.28515625" style="42" customWidth="1"/>
    <col min="3078" max="3082" width="11.85546875" style="42" customWidth="1"/>
    <col min="3083" max="3328" width="9.140625" style="42"/>
    <col min="3329" max="3329" width="5.140625" style="42" customWidth="1"/>
    <col min="3330" max="3330" width="13.5703125" style="42" customWidth="1"/>
    <col min="3331" max="3331" width="27.140625" style="42" customWidth="1"/>
    <col min="3332" max="3332" width="29.28515625" style="42" customWidth="1"/>
    <col min="3333" max="3333" width="13.28515625" style="42" customWidth="1"/>
    <col min="3334" max="3338" width="11.85546875" style="42" customWidth="1"/>
    <col min="3339" max="3584" width="9.140625" style="42"/>
    <col min="3585" max="3585" width="5.140625" style="42" customWidth="1"/>
    <col min="3586" max="3586" width="13.5703125" style="42" customWidth="1"/>
    <col min="3587" max="3587" width="27.140625" style="42" customWidth="1"/>
    <col min="3588" max="3588" width="29.28515625" style="42" customWidth="1"/>
    <col min="3589" max="3589" width="13.28515625" style="42" customWidth="1"/>
    <col min="3590" max="3594" width="11.85546875" style="42" customWidth="1"/>
    <col min="3595" max="3840" width="9.140625" style="42"/>
    <col min="3841" max="3841" width="5.140625" style="42" customWidth="1"/>
    <col min="3842" max="3842" width="13.5703125" style="42" customWidth="1"/>
    <col min="3843" max="3843" width="27.140625" style="42" customWidth="1"/>
    <col min="3844" max="3844" width="29.28515625" style="42" customWidth="1"/>
    <col min="3845" max="3845" width="13.28515625" style="42" customWidth="1"/>
    <col min="3846" max="3850" width="11.85546875" style="42" customWidth="1"/>
    <col min="3851" max="4096" width="9.140625" style="42"/>
    <col min="4097" max="4097" width="5.140625" style="42" customWidth="1"/>
    <col min="4098" max="4098" width="13.5703125" style="42" customWidth="1"/>
    <col min="4099" max="4099" width="27.140625" style="42" customWidth="1"/>
    <col min="4100" max="4100" width="29.28515625" style="42" customWidth="1"/>
    <col min="4101" max="4101" width="13.28515625" style="42" customWidth="1"/>
    <col min="4102" max="4106" width="11.85546875" style="42" customWidth="1"/>
    <col min="4107" max="4352" width="9.140625" style="42"/>
    <col min="4353" max="4353" width="5.140625" style="42" customWidth="1"/>
    <col min="4354" max="4354" width="13.5703125" style="42" customWidth="1"/>
    <col min="4355" max="4355" width="27.140625" style="42" customWidth="1"/>
    <col min="4356" max="4356" width="29.28515625" style="42" customWidth="1"/>
    <col min="4357" max="4357" width="13.28515625" style="42" customWidth="1"/>
    <col min="4358" max="4362" width="11.85546875" style="42" customWidth="1"/>
    <col min="4363" max="4608" width="9.140625" style="42"/>
    <col min="4609" max="4609" width="5.140625" style="42" customWidth="1"/>
    <col min="4610" max="4610" width="13.5703125" style="42" customWidth="1"/>
    <col min="4611" max="4611" width="27.140625" style="42" customWidth="1"/>
    <col min="4612" max="4612" width="29.28515625" style="42" customWidth="1"/>
    <col min="4613" max="4613" width="13.28515625" style="42" customWidth="1"/>
    <col min="4614" max="4618" width="11.85546875" style="42" customWidth="1"/>
    <col min="4619" max="4864" width="9.140625" style="42"/>
    <col min="4865" max="4865" width="5.140625" style="42" customWidth="1"/>
    <col min="4866" max="4866" width="13.5703125" style="42" customWidth="1"/>
    <col min="4867" max="4867" width="27.140625" style="42" customWidth="1"/>
    <col min="4868" max="4868" width="29.28515625" style="42" customWidth="1"/>
    <col min="4869" max="4869" width="13.28515625" style="42" customWidth="1"/>
    <col min="4870" max="4874" width="11.85546875" style="42" customWidth="1"/>
    <col min="4875" max="5120" width="9.140625" style="42"/>
    <col min="5121" max="5121" width="5.140625" style="42" customWidth="1"/>
    <col min="5122" max="5122" width="13.5703125" style="42" customWidth="1"/>
    <col min="5123" max="5123" width="27.140625" style="42" customWidth="1"/>
    <col min="5124" max="5124" width="29.28515625" style="42" customWidth="1"/>
    <col min="5125" max="5125" width="13.28515625" style="42" customWidth="1"/>
    <col min="5126" max="5130" width="11.85546875" style="42" customWidth="1"/>
    <col min="5131" max="5376" width="9.140625" style="42"/>
    <col min="5377" max="5377" width="5.140625" style="42" customWidth="1"/>
    <col min="5378" max="5378" width="13.5703125" style="42" customWidth="1"/>
    <col min="5379" max="5379" width="27.140625" style="42" customWidth="1"/>
    <col min="5380" max="5380" width="29.28515625" style="42" customWidth="1"/>
    <col min="5381" max="5381" width="13.28515625" style="42" customWidth="1"/>
    <col min="5382" max="5386" width="11.85546875" style="42" customWidth="1"/>
    <col min="5387" max="5632" width="9.140625" style="42"/>
    <col min="5633" max="5633" width="5.140625" style="42" customWidth="1"/>
    <col min="5634" max="5634" width="13.5703125" style="42" customWidth="1"/>
    <col min="5635" max="5635" width="27.140625" style="42" customWidth="1"/>
    <col min="5636" max="5636" width="29.28515625" style="42" customWidth="1"/>
    <col min="5637" max="5637" width="13.28515625" style="42" customWidth="1"/>
    <col min="5638" max="5642" width="11.85546875" style="42" customWidth="1"/>
    <col min="5643" max="5888" width="9.140625" style="42"/>
    <col min="5889" max="5889" width="5.140625" style="42" customWidth="1"/>
    <col min="5890" max="5890" width="13.5703125" style="42" customWidth="1"/>
    <col min="5891" max="5891" width="27.140625" style="42" customWidth="1"/>
    <col min="5892" max="5892" width="29.28515625" style="42" customWidth="1"/>
    <col min="5893" max="5893" width="13.28515625" style="42" customWidth="1"/>
    <col min="5894" max="5898" width="11.85546875" style="42" customWidth="1"/>
    <col min="5899" max="6144" width="9.140625" style="42"/>
    <col min="6145" max="6145" width="5.140625" style="42" customWidth="1"/>
    <col min="6146" max="6146" width="13.5703125" style="42" customWidth="1"/>
    <col min="6147" max="6147" width="27.140625" style="42" customWidth="1"/>
    <col min="6148" max="6148" width="29.28515625" style="42" customWidth="1"/>
    <col min="6149" max="6149" width="13.28515625" style="42" customWidth="1"/>
    <col min="6150" max="6154" width="11.85546875" style="42" customWidth="1"/>
    <col min="6155" max="6400" width="9.140625" style="42"/>
    <col min="6401" max="6401" width="5.140625" style="42" customWidth="1"/>
    <col min="6402" max="6402" width="13.5703125" style="42" customWidth="1"/>
    <col min="6403" max="6403" width="27.140625" style="42" customWidth="1"/>
    <col min="6404" max="6404" width="29.28515625" style="42" customWidth="1"/>
    <col min="6405" max="6405" width="13.28515625" style="42" customWidth="1"/>
    <col min="6406" max="6410" width="11.85546875" style="42" customWidth="1"/>
    <col min="6411" max="6656" width="9.140625" style="42"/>
    <col min="6657" max="6657" width="5.140625" style="42" customWidth="1"/>
    <col min="6658" max="6658" width="13.5703125" style="42" customWidth="1"/>
    <col min="6659" max="6659" width="27.140625" style="42" customWidth="1"/>
    <col min="6660" max="6660" width="29.28515625" style="42" customWidth="1"/>
    <col min="6661" max="6661" width="13.28515625" style="42" customWidth="1"/>
    <col min="6662" max="6666" width="11.85546875" style="42" customWidth="1"/>
    <col min="6667" max="6912" width="9.140625" style="42"/>
    <col min="6913" max="6913" width="5.140625" style="42" customWidth="1"/>
    <col min="6914" max="6914" width="13.5703125" style="42" customWidth="1"/>
    <col min="6915" max="6915" width="27.140625" style="42" customWidth="1"/>
    <col min="6916" max="6916" width="29.28515625" style="42" customWidth="1"/>
    <col min="6917" max="6917" width="13.28515625" style="42" customWidth="1"/>
    <col min="6918" max="6922" width="11.85546875" style="42" customWidth="1"/>
    <col min="6923" max="7168" width="9.140625" style="42"/>
    <col min="7169" max="7169" width="5.140625" style="42" customWidth="1"/>
    <col min="7170" max="7170" width="13.5703125" style="42" customWidth="1"/>
    <col min="7171" max="7171" width="27.140625" style="42" customWidth="1"/>
    <col min="7172" max="7172" width="29.28515625" style="42" customWidth="1"/>
    <col min="7173" max="7173" width="13.28515625" style="42" customWidth="1"/>
    <col min="7174" max="7178" width="11.85546875" style="42" customWidth="1"/>
    <col min="7179" max="7424" width="9.140625" style="42"/>
    <col min="7425" max="7425" width="5.140625" style="42" customWidth="1"/>
    <col min="7426" max="7426" width="13.5703125" style="42" customWidth="1"/>
    <col min="7427" max="7427" width="27.140625" style="42" customWidth="1"/>
    <col min="7428" max="7428" width="29.28515625" style="42" customWidth="1"/>
    <col min="7429" max="7429" width="13.28515625" style="42" customWidth="1"/>
    <col min="7430" max="7434" width="11.85546875" style="42" customWidth="1"/>
    <col min="7435" max="7680" width="9.140625" style="42"/>
    <col min="7681" max="7681" width="5.140625" style="42" customWidth="1"/>
    <col min="7682" max="7682" width="13.5703125" style="42" customWidth="1"/>
    <col min="7683" max="7683" width="27.140625" style="42" customWidth="1"/>
    <col min="7684" max="7684" width="29.28515625" style="42" customWidth="1"/>
    <col min="7685" max="7685" width="13.28515625" style="42" customWidth="1"/>
    <col min="7686" max="7690" width="11.85546875" style="42" customWidth="1"/>
    <col min="7691" max="7936" width="9.140625" style="42"/>
    <col min="7937" max="7937" width="5.140625" style="42" customWidth="1"/>
    <col min="7938" max="7938" width="13.5703125" style="42" customWidth="1"/>
    <col min="7939" max="7939" width="27.140625" style="42" customWidth="1"/>
    <col min="7940" max="7940" width="29.28515625" style="42" customWidth="1"/>
    <col min="7941" max="7941" width="13.28515625" style="42" customWidth="1"/>
    <col min="7942" max="7946" width="11.85546875" style="42" customWidth="1"/>
    <col min="7947" max="8192" width="9.140625" style="42"/>
    <col min="8193" max="8193" width="5.140625" style="42" customWidth="1"/>
    <col min="8194" max="8194" width="13.5703125" style="42" customWidth="1"/>
    <col min="8195" max="8195" width="27.140625" style="42" customWidth="1"/>
    <col min="8196" max="8196" width="29.28515625" style="42" customWidth="1"/>
    <col min="8197" max="8197" width="13.28515625" style="42" customWidth="1"/>
    <col min="8198" max="8202" width="11.85546875" style="42" customWidth="1"/>
    <col min="8203" max="8448" width="9.140625" style="42"/>
    <col min="8449" max="8449" width="5.140625" style="42" customWidth="1"/>
    <col min="8450" max="8450" width="13.5703125" style="42" customWidth="1"/>
    <col min="8451" max="8451" width="27.140625" style="42" customWidth="1"/>
    <col min="8452" max="8452" width="29.28515625" style="42" customWidth="1"/>
    <col min="8453" max="8453" width="13.28515625" style="42" customWidth="1"/>
    <col min="8454" max="8458" width="11.85546875" style="42" customWidth="1"/>
    <col min="8459" max="8704" width="9.140625" style="42"/>
    <col min="8705" max="8705" width="5.140625" style="42" customWidth="1"/>
    <col min="8706" max="8706" width="13.5703125" style="42" customWidth="1"/>
    <col min="8707" max="8707" width="27.140625" style="42" customWidth="1"/>
    <col min="8708" max="8708" width="29.28515625" style="42" customWidth="1"/>
    <col min="8709" max="8709" width="13.28515625" style="42" customWidth="1"/>
    <col min="8710" max="8714" width="11.85546875" style="42" customWidth="1"/>
    <col min="8715" max="8960" width="9.140625" style="42"/>
    <col min="8961" max="8961" width="5.140625" style="42" customWidth="1"/>
    <col min="8962" max="8962" width="13.5703125" style="42" customWidth="1"/>
    <col min="8963" max="8963" width="27.140625" style="42" customWidth="1"/>
    <col min="8964" max="8964" width="29.28515625" style="42" customWidth="1"/>
    <col min="8965" max="8965" width="13.28515625" style="42" customWidth="1"/>
    <col min="8966" max="8970" width="11.85546875" style="42" customWidth="1"/>
    <col min="8971" max="9216" width="9.140625" style="42"/>
    <col min="9217" max="9217" width="5.140625" style="42" customWidth="1"/>
    <col min="9218" max="9218" width="13.5703125" style="42" customWidth="1"/>
    <col min="9219" max="9219" width="27.140625" style="42" customWidth="1"/>
    <col min="9220" max="9220" width="29.28515625" style="42" customWidth="1"/>
    <col min="9221" max="9221" width="13.28515625" style="42" customWidth="1"/>
    <col min="9222" max="9226" width="11.85546875" style="42" customWidth="1"/>
    <col min="9227" max="9472" width="9.140625" style="42"/>
    <col min="9473" max="9473" width="5.140625" style="42" customWidth="1"/>
    <col min="9474" max="9474" width="13.5703125" style="42" customWidth="1"/>
    <col min="9475" max="9475" width="27.140625" style="42" customWidth="1"/>
    <col min="9476" max="9476" width="29.28515625" style="42" customWidth="1"/>
    <col min="9477" max="9477" width="13.28515625" style="42" customWidth="1"/>
    <col min="9478" max="9482" width="11.85546875" style="42" customWidth="1"/>
    <col min="9483" max="9728" width="9.140625" style="42"/>
    <col min="9729" max="9729" width="5.140625" style="42" customWidth="1"/>
    <col min="9730" max="9730" width="13.5703125" style="42" customWidth="1"/>
    <col min="9731" max="9731" width="27.140625" style="42" customWidth="1"/>
    <col min="9732" max="9732" width="29.28515625" style="42" customWidth="1"/>
    <col min="9733" max="9733" width="13.28515625" style="42" customWidth="1"/>
    <col min="9734" max="9738" width="11.85546875" style="42" customWidth="1"/>
    <col min="9739" max="9984" width="9.140625" style="42"/>
    <col min="9985" max="9985" width="5.140625" style="42" customWidth="1"/>
    <col min="9986" max="9986" width="13.5703125" style="42" customWidth="1"/>
    <col min="9987" max="9987" width="27.140625" style="42" customWidth="1"/>
    <col min="9988" max="9988" width="29.28515625" style="42" customWidth="1"/>
    <col min="9989" max="9989" width="13.28515625" style="42" customWidth="1"/>
    <col min="9990" max="9994" width="11.85546875" style="42" customWidth="1"/>
    <col min="9995" max="10240" width="9.140625" style="42"/>
    <col min="10241" max="10241" width="5.140625" style="42" customWidth="1"/>
    <col min="10242" max="10242" width="13.5703125" style="42" customWidth="1"/>
    <col min="10243" max="10243" width="27.140625" style="42" customWidth="1"/>
    <col min="10244" max="10244" width="29.28515625" style="42" customWidth="1"/>
    <col min="10245" max="10245" width="13.28515625" style="42" customWidth="1"/>
    <col min="10246" max="10250" width="11.85546875" style="42" customWidth="1"/>
    <col min="10251" max="10496" width="9.140625" style="42"/>
    <col min="10497" max="10497" width="5.140625" style="42" customWidth="1"/>
    <col min="10498" max="10498" width="13.5703125" style="42" customWidth="1"/>
    <col min="10499" max="10499" width="27.140625" style="42" customWidth="1"/>
    <col min="10500" max="10500" width="29.28515625" style="42" customWidth="1"/>
    <col min="10501" max="10501" width="13.28515625" style="42" customWidth="1"/>
    <col min="10502" max="10506" width="11.85546875" style="42" customWidth="1"/>
    <col min="10507" max="10752" width="9.140625" style="42"/>
    <col min="10753" max="10753" width="5.140625" style="42" customWidth="1"/>
    <col min="10754" max="10754" width="13.5703125" style="42" customWidth="1"/>
    <col min="10755" max="10755" width="27.140625" style="42" customWidth="1"/>
    <col min="10756" max="10756" width="29.28515625" style="42" customWidth="1"/>
    <col min="10757" max="10757" width="13.28515625" style="42" customWidth="1"/>
    <col min="10758" max="10762" width="11.85546875" style="42" customWidth="1"/>
    <col min="10763" max="11008" width="9.140625" style="42"/>
    <col min="11009" max="11009" width="5.140625" style="42" customWidth="1"/>
    <col min="11010" max="11010" width="13.5703125" style="42" customWidth="1"/>
    <col min="11011" max="11011" width="27.140625" style="42" customWidth="1"/>
    <col min="11012" max="11012" width="29.28515625" style="42" customWidth="1"/>
    <col min="11013" max="11013" width="13.28515625" style="42" customWidth="1"/>
    <col min="11014" max="11018" width="11.85546875" style="42" customWidth="1"/>
    <col min="11019" max="11264" width="9.140625" style="42"/>
    <col min="11265" max="11265" width="5.140625" style="42" customWidth="1"/>
    <col min="11266" max="11266" width="13.5703125" style="42" customWidth="1"/>
    <col min="11267" max="11267" width="27.140625" style="42" customWidth="1"/>
    <col min="11268" max="11268" width="29.28515625" style="42" customWidth="1"/>
    <col min="11269" max="11269" width="13.28515625" style="42" customWidth="1"/>
    <col min="11270" max="11274" width="11.85546875" style="42" customWidth="1"/>
    <col min="11275" max="11520" width="9.140625" style="42"/>
    <col min="11521" max="11521" width="5.140625" style="42" customWidth="1"/>
    <col min="11522" max="11522" width="13.5703125" style="42" customWidth="1"/>
    <col min="11523" max="11523" width="27.140625" style="42" customWidth="1"/>
    <col min="11524" max="11524" width="29.28515625" style="42" customWidth="1"/>
    <col min="11525" max="11525" width="13.28515625" style="42" customWidth="1"/>
    <col min="11526" max="11530" width="11.85546875" style="42" customWidth="1"/>
    <col min="11531" max="11776" width="9.140625" style="42"/>
    <col min="11777" max="11777" width="5.140625" style="42" customWidth="1"/>
    <col min="11778" max="11778" width="13.5703125" style="42" customWidth="1"/>
    <col min="11779" max="11779" width="27.140625" style="42" customWidth="1"/>
    <col min="11780" max="11780" width="29.28515625" style="42" customWidth="1"/>
    <col min="11781" max="11781" width="13.28515625" style="42" customWidth="1"/>
    <col min="11782" max="11786" width="11.85546875" style="42" customWidth="1"/>
    <col min="11787" max="12032" width="9.140625" style="42"/>
    <col min="12033" max="12033" width="5.140625" style="42" customWidth="1"/>
    <col min="12034" max="12034" width="13.5703125" style="42" customWidth="1"/>
    <col min="12035" max="12035" width="27.140625" style="42" customWidth="1"/>
    <col min="12036" max="12036" width="29.28515625" style="42" customWidth="1"/>
    <col min="12037" max="12037" width="13.28515625" style="42" customWidth="1"/>
    <col min="12038" max="12042" width="11.85546875" style="42" customWidth="1"/>
    <col min="12043" max="12288" width="9.140625" style="42"/>
    <col min="12289" max="12289" width="5.140625" style="42" customWidth="1"/>
    <col min="12290" max="12290" width="13.5703125" style="42" customWidth="1"/>
    <col min="12291" max="12291" width="27.140625" style="42" customWidth="1"/>
    <col min="12292" max="12292" width="29.28515625" style="42" customWidth="1"/>
    <col min="12293" max="12293" width="13.28515625" style="42" customWidth="1"/>
    <col min="12294" max="12298" width="11.85546875" style="42" customWidth="1"/>
    <col min="12299" max="12544" width="9.140625" style="42"/>
    <col min="12545" max="12545" width="5.140625" style="42" customWidth="1"/>
    <col min="12546" max="12546" width="13.5703125" style="42" customWidth="1"/>
    <col min="12547" max="12547" width="27.140625" style="42" customWidth="1"/>
    <col min="12548" max="12548" width="29.28515625" style="42" customWidth="1"/>
    <col min="12549" max="12549" width="13.28515625" style="42" customWidth="1"/>
    <col min="12550" max="12554" width="11.85546875" style="42" customWidth="1"/>
    <col min="12555" max="12800" width="9.140625" style="42"/>
    <col min="12801" max="12801" width="5.140625" style="42" customWidth="1"/>
    <col min="12802" max="12802" width="13.5703125" style="42" customWidth="1"/>
    <col min="12803" max="12803" width="27.140625" style="42" customWidth="1"/>
    <col min="12804" max="12804" width="29.28515625" style="42" customWidth="1"/>
    <col min="12805" max="12805" width="13.28515625" style="42" customWidth="1"/>
    <col min="12806" max="12810" width="11.85546875" style="42" customWidth="1"/>
    <col min="12811" max="13056" width="9.140625" style="42"/>
    <col min="13057" max="13057" width="5.140625" style="42" customWidth="1"/>
    <col min="13058" max="13058" width="13.5703125" style="42" customWidth="1"/>
    <col min="13059" max="13059" width="27.140625" style="42" customWidth="1"/>
    <col min="13060" max="13060" width="29.28515625" style="42" customWidth="1"/>
    <col min="13061" max="13061" width="13.28515625" style="42" customWidth="1"/>
    <col min="13062" max="13066" width="11.85546875" style="42" customWidth="1"/>
    <col min="13067" max="13312" width="9.140625" style="42"/>
    <col min="13313" max="13313" width="5.140625" style="42" customWidth="1"/>
    <col min="13314" max="13314" width="13.5703125" style="42" customWidth="1"/>
    <col min="13315" max="13315" width="27.140625" style="42" customWidth="1"/>
    <col min="13316" max="13316" width="29.28515625" style="42" customWidth="1"/>
    <col min="13317" max="13317" width="13.28515625" style="42" customWidth="1"/>
    <col min="13318" max="13322" width="11.85546875" style="42" customWidth="1"/>
    <col min="13323" max="13568" width="9.140625" style="42"/>
    <col min="13569" max="13569" width="5.140625" style="42" customWidth="1"/>
    <col min="13570" max="13570" width="13.5703125" style="42" customWidth="1"/>
    <col min="13571" max="13571" width="27.140625" style="42" customWidth="1"/>
    <col min="13572" max="13572" width="29.28515625" style="42" customWidth="1"/>
    <col min="13573" max="13573" width="13.28515625" style="42" customWidth="1"/>
    <col min="13574" max="13578" width="11.85546875" style="42" customWidth="1"/>
    <col min="13579" max="13824" width="9.140625" style="42"/>
    <col min="13825" max="13825" width="5.140625" style="42" customWidth="1"/>
    <col min="13826" max="13826" width="13.5703125" style="42" customWidth="1"/>
    <col min="13827" max="13827" width="27.140625" style="42" customWidth="1"/>
    <col min="13828" max="13828" width="29.28515625" style="42" customWidth="1"/>
    <col min="13829" max="13829" width="13.28515625" style="42" customWidth="1"/>
    <col min="13830" max="13834" width="11.85546875" style="42" customWidth="1"/>
    <col min="13835" max="14080" width="9.140625" style="42"/>
    <col min="14081" max="14081" width="5.140625" style="42" customWidth="1"/>
    <col min="14082" max="14082" width="13.5703125" style="42" customWidth="1"/>
    <col min="14083" max="14083" width="27.140625" style="42" customWidth="1"/>
    <col min="14084" max="14084" width="29.28515625" style="42" customWidth="1"/>
    <col min="14085" max="14085" width="13.28515625" style="42" customWidth="1"/>
    <col min="14086" max="14090" width="11.85546875" style="42" customWidth="1"/>
    <col min="14091" max="14336" width="9.140625" style="42"/>
    <col min="14337" max="14337" width="5.140625" style="42" customWidth="1"/>
    <col min="14338" max="14338" width="13.5703125" style="42" customWidth="1"/>
    <col min="14339" max="14339" width="27.140625" style="42" customWidth="1"/>
    <col min="14340" max="14340" width="29.28515625" style="42" customWidth="1"/>
    <col min="14341" max="14341" width="13.28515625" style="42" customWidth="1"/>
    <col min="14342" max="14346" width="11.85546875" style="42" customWidth="1"/>
    <col min="14347" max="14592" width="9.140625" style="42"/>
    <col min="14593" max="14593" width="5.140625" style="42" customWidth="1"/>
    <col min="14594" max="14594" width="13.5703125" style="42" customWidth="1"/>
    <col min="14595" max="14595" width="27.140625" style="42" customWidth="1"/>
    <col min="14596" max="14596" width="29.28515625" style="42" customWidth="1"/>
    <col min="14597" max="14597" width="13.28515625" style="42" customWidth="1"/>
    <col min="14598" max="14602" width="11.85546875" style="42" customWidth="1"/>
    <col min="14603" max="14848" width="9.140625" style="42"/>
    <col min="14849" max="14849" width="5.140625" style="42" customWidth="1"/>
    <col min="14850" max="14850" width="13.5703125" style="42" customWidth="1"/>
    <col min="14851" max="14851" width="27.140625" style="42" customWidth="1"/>
    <col min="14852" max="14852" width="29.28515625" style="42" customWidth="1"/>
    <col min="14853" max="14853" width="13.28515625" style="42" customWidth="1"/>
    <col min="14854" max="14858" width="11.85546875" style="42" customWidth="1"/>
    <col min="14859" max="15104" width="9.140625" style="42"/>
    <col min="15105" max="15105" width="5.140625" style="42" customWidth="1"/>
    <col min="15106" max="15106" width="13.5703125" style="42" customWidth="1"/>
    <col min="15107" max="15107" width="27.140625" style="42" customWidth="1"/>
    <col min="15108" max="15108" width="29.28515625" style="42" customWidth="1"/>
    <col min="15109" max="15109" width="13.28515625" style="42" customWidth="1"/>
    <col min="15110" max="15114" width="11.85546875" style="42" customWidth="1"/>
    <col min="15115" max="15360" width="9.140625" style="42"/>
    <col min="15361" max="15361" width="5.140625" style="42" customWidth="1"/>
    <col min="15362" max="15362" width="13.5703125" style="42" customWidth="1"/>
    <col min="15363" max="15363" width="27.140625" style="42" customWidth="1"/>
    <col min="15364" max="15364" width="29.28515625" style="42" customWidth="1"/>
    <col min="15365" max="15365" width="13.28515625" style="42" customWidth="1"/>
    <col min="15366" max="15370" width="11.85546875" style="42" customWidth="1"/>
    <col min="15371" max="15616" width="9.140625" style="42"/>
    <col min="15617" max="15617" width="5.140625" style="42" customWidth="1"/>
    <col min="15618" max="15618" width="13.5703125" style="42" customWidth="1"/>
    <col min="15619" max="15619" width="27.140625" style="42" customWidth="1"/>
    <col min="15620" max="15620" width="29.28515625" style="42" customWidth="1"/>
    <col min="15621" max="15621" width="13.28515625" style="42" customWidth="1"/>
    <col min="15622" max="15626" width="11.85546875" style="42" customWidth="1"/>
    <col min="15627" max="15872" width="9.140625" style="42"/>
    <col min="15873" max="15873" width="5.140625" style="42" customWidth="1"/>
    <col min="15874" max="15874" width="13.5703125" style="42" customWidth="1"/>
    <col min="15875" max="15875" width="27.140625" style="42" customWidth="1"/>
    <col min="15876" max="15876" width="29.28515625" style="42" customWidth="1"/>
    <col min="15877" max="15877" width="13.28515625" style="42" customWidth="1"/>
    <col min="15878" max="15882" width="11.85546875" style="42" customWidth="1"/>
    <col min="15883" max="16128" width="9.140625" style="42"/>
    <col min="16129" max="16129" width="5.140625" style="42" customWidth="1"/>
    <col min="16130" max="16130" width="13.5703125" style="42" customWidth="1"/>
    <col min="16131" max="16131" width="27.140625" style="42" customWidth="1"/>
    <col min="16132" max="16132" width="29.28515625" style="42" customWidth="1"/>
    <col min="16133" max="16133" width="13.28515625" style="42" customWidth="1"/>
    <col min="16134" max="16138" width="11.85546875" style="42" customWidth="1"/>
    <col min="16139" max="16384" width="9.140625" style="42"/>
  </cols>
  <sheetData>
    <row r="1" spans="1:210" s="36" customFormat="1" ht="13.5" customHeight="1" thickBot="1" x14ac:dyDescent="0.25">
      <c r="A1" s="146" t="s">
        <v>152</v>
      </c>
      <c r="B1" s="147"/>
      <c r="C1" s="147"/>
      <c r="D1" s="147"/>
      <c r="E1" s="147"/>
      <c r="F1" s="147"/>
      <c r="G1" s="147"/>
      <c r="H1" s="147"/>
      <c r="I1" s="147"/>
      <c r="J1" s="148"/>
    </row>
    <row r="2" spans="1:210" s="36" customFormat="1" ht="12.75" hidden="1" customHeight="1" x14ac:dyDescent="0.2">
      <c r="A2" s="105" t="s">
        <v>55</v>
      </c>
      <c r="B2" s="106"/>
      <c r="C2" s="107"/>
      <c r="D2" s="108"/>
      <c r="E2" s="108"/>
      <c r="F2" s="108"/>
      <c r="G2" s="108"/>
      <c r="H2" s="108"/>
      <c r="I2" s="108"/>
      <c r="J2" s="109"/>
    </row>
    <row r="3" spans="1:210" s="36" customFormat="1" ht="12.75" hidden="1" customHeight="1" x14ac:dyDescent="0.2">
      <c r="A3" s="110" t="s">
        <v>3</v>
      </c>
      <c r="B3" s="111"/>
      <c r="C3" s="112"/>
      <c r="D3" s="113"/>
      <c r="E3" s="113"/>
      <c r="F3" s="113"/>
      <c r="G3" s="113"/>
      <c r="H3" s="113"/>
      <c r="I3" s="113"/>
      <c r="J3" s="114"/>
    </row>
    <row r="4" spans="1:210" s="36" customFormat="1" ht="12.75" hidden="1" customHeight="1" x14ac:dyDescent="0.2">
      <c r="A4" s="110" t="s">
        <v>56</v>
      </c>
      <c r="B4" s="111"/>
      <c r="C4" s="112"/>
      <c r="D4" s="113"/>
      <c r="E4" s="113"/>
      <c r="F4" s="113"/>
      <c r="G4" s="113"/>
      <c r="H4" s="113"/>
      <c r="I4" s="113"/>
      <c r="J4" s="114"/>
    </row>
    <row r="5" spans="1:210" s="36" customFormat="1" ht="12.75" hidden="1" customHeight="1" x14ac:dyDescent="0.2">
      <c r="A5" s="110" t="s">
        <v>57</v>
      </c>
      <c r="B5" s="111"/>
      <c r="C5" s="112"/>
      <c r="D5" s="113"/>
      <c r="E5" s="113"/>
      <c r="F5" s="113"/>
      <c r="G5" s="113"/>
      <c r="H5" s="113"/>
      <c r="I5" s="113"/>
      <c r="J5" s="114"/>
    </row>
    <row r="6" spans="1:210" s="36" customFormat="1" hidden="1" x14ac:dyDescent="0.2">
      <c r="A6" s="110" t="s">
        <v>5</v>
      </c>
      <c r="B6" s="111"/>
      <c r="C6" s="112"/>
      <c r="D6" s="113"/>
      <c r="E6" s="113"/>
      <c r="F6" s="113"/>
      <c r="G6" s="113"/>
      <c r="H6" s="113"/>
      <c r="I6" s="113"/>
      <c r="J6" s="114"/>
    </row>
    <row r="7" spans="1:210" s="36" customFormat="1" ht="13.5" hidden="1" customHeight="1" thickBot="1" x14ac:dyDescent="0.25">
      <c r="A7" s="115" t="s">
        <v>58</v>
      </c>
      <c r="B7" s="116"/>
      <c r="C7" s="117"/>
      <c r="D7" s="118"/>
      <c r="E7" s="118"/>
      <c r="F7" s="118"/>
      <c r="G7" s="118"/>
      <c r="H7" s="118"/>
      <c r="I7" s="118"/>
      <c r="J7" s="119"/>
    </row>
    <row r="8" spans="1:210" s="37" customFormat="1" ht="13.5" customHeight="1" thickBot="1" x14ac:dyDescent="0.25">
      <c r="A8" s="152" t="s">
        <v>110</v>
      </c>
      <c r="B8" s="153"/>
      <c r="C8" s="153"/>
      <c r="D8" s="153"/>
      <c r="E8" s="153"/>
      <c r="F8" s="153"/>
      <c r="G8" s="153"/>
      <c r="H8" s="153"/>
      <c r="I8" s="153"/>
      <c r="J8" s="154"/>
    </row>
    <row r="9" spans="1:210" s="40" customFormat="1" ht="12.75" customHeight="1" x14ac:dyDescent="0.25">
      <c r="A9" s="155" t="s">
        <v>105</v>
      </c>
      <c r="B9" s="38" t="s">
        <v>59</v>
      </c>
      <c r="C9" s="120" t="s">
        <v>60</v>
      </c>
      <c r="D9" s="121"/>
      <c r="E9" s="121"/>
      <c r="F9" s="121"/>
      <c r="G9" s="121"/>
      <c r="H9" s="121"/>
      <c r="I9" s="122"/>
      <c r="J9" s="39" t="s">
        <v>104</v>
      </c>
      <c r="HB9" s="40" t="s">
        <v>68</v>
      </c>
    </row>
    <row r="10" spans="1:210" s="40" customFormat="1" ht="42.75" customHeight="1" x14ac:dyDescent="0.25">
      <c r="A10" s="156"/>
      <c r="B10" s="41" t="s">
        <v>106</v>
      </c>
      <c r="C10" s="149" t="s">
        <v>185</v>
      </c>
      <c r="D10" s="150"/>
      <c r="E10" s="150"/>
      <c r="F10" s="150"/>
      <c r="G10" s="150"/>
      <c r="H10" s="150"/>
      <c r="I10" s="151"/>
      <c r="J10" s="139"/>
    </row>
    <row r="11" spans="1:210" s="40" customFormat="1" ht="38.25" customHeight="1" x14ac:dyDescent="0.25">
      <c r="A11" s="156"/>
      <c r="B11" s="41" t="s">
        <v>107</v>
      </c>
      <c r="C11" s="149" t="s">
        <v>153</v>
      </c>
      <c r="D11" s="150"/>
      <c r="E11" s="150"/>
      <c r="F11" s="150"/>
      <c r="G11" s="150"/>
      <c r="H11" s="150"/>
      <c r="I11" s="151"/>
      <c r="J11" s="139"/>
    </row>
    <row r="12" spans="1:210" s="40" customFormat="1" ht="38.25" customHeight="1" x14ac:dyDescent="0.25">
      <c r="A12" s="156"/>
      <c r="B12" s="41" t="s">
        <v>108</v>
      </c>
      <c r="C12" s="149" t="s">
        <v>137</v>
      </c>
      <c r="D12" s="150"/>
      <c r="E12" s="150"/>
      <c r="F12" s="150"/>
      <c r="G12" s="150"/>
      <c r="H12" s="150"/>
      <c r="I12" s="151"/>
      <c r="J12" s="139"/>
    </row>
    <row r="13" spans="1:210" s="40" customFormat="1" ht="46.5" customHeight="1" thickBot="1" x14ac:dyDescent="0.3">
      <c r="A13" s="156"/>
      <c r="B13" s="41" t="s">
        <v>120</v>
      </c>
      <c r="C13" s="149" t="s">
        <v>154</v>
      </c>
      <c r="D13" s="150"/>
      <c r="E13" s="150"/>
      <c r="F13" s="150"/>
      <c r="G13" s="150"/>
      <c r="H13" s="150"/>
      <c r="I13" s="151"/>
      <c r="J13" s="139"/>
    </row>
    <row r="14" spans="1:210" ht="13.5" customHeight="1" thickBot="1" x14ac:dyDescent="0.25">
      <c r="A14" s="146" t="s">
        <v>149</v>
      </c>
      <c r="B14" s="147"/>
      <c r="C14" s="147"/>
      <c r="D14" s="147"/>
      <c r="E14" s="147"/>
      <c r="F14" s="147"/>
      <c r="G14" s="147"/>
      <c r="H14" s="147"/>
      <c r="I14" s="147"/>
      <c r="J14" s="148"/>
    </row>
    <row r="15" spans="1:210" s="48" customFormat="1" ht="12.75" customHeight="1" x14ac:dyDescent="0.25">
      <c r="A15" s="157" t="s">
        <v>70</v>
      </c>
      <c r="B15" s="43" t="s">
        <v>59</v>
      </c>
      <c r="C15" s="44" t="s">
        <v>60</v>
      </c>
      <c r="D15" s="45" t="s">
        <v>61</v>
      </c>
      <c r="E15" s="46" t="s">
        <v>62</v>
      </c>
      <c r="F15" s="46" t="s">
        <v>63</v>
      </c>
      <c r="G15" s="46" t="s">
        <v>64</v>
      </c>
      <c r="H15" s="46" t="s">
        <v>65</v>
      </c>
      <c r="I15" s="46" t="s">
        <v>66</v>
      </c>
      <c r="J15" s="47" t="s">
        <v>67</v>
      </c>
      <c r="HB15" s="48" t="s">
        <v>68</v>
      </c>
    </row>
    <row r="16" spans="1:210" s="48" customFormat="1" ht="146.25" customHeight="1" x14ac:dyDescent="0.25">
      <c r="A16" s="158"/>
      <c r="B16" s="49" t="s">
        <v>71</v>
      </c>
      <c r="C16" s="50" t="s">
        <v>138</v>
      </c>
      <c r="D16" s="50" t="s">
        <v>72</v>
      </c>
      <c r="E16" s="51" t="s">
        <v>73</v>
      </c>
      <c r="F16" s="53" t="s">
        <v>69</v>
      </c>
      <c r="G16" s="53" t="s">
        <v>69</v>
      </c>
      <c r="H16" s="53" t="s">
        <v>69</v>
      </c>
      <c r="I16" s="51" t="s">
        <v>74</v>
      </c>
      <c r="J16" s="52" t="s">
        <v>69</v>
      </c>
      <c r="L16" s="48" t="s">
        <v>68</v>
      </c>
    </row>
    <row r="17" spans="1:210" s="48" customFormat="1" ht="15" customHeight="1" x14ac:dyDescent="0.25">
      <c r="A17" s="158"/>
      <c r="B17" s="96" t="s">
        <v>75</v>
      </c>
      <c r="C17" s="97"/>
      <c r="D17" s="97"/>
      <c r="E17" s="54">
        <v>0</v>
      </c>
      <c r="F17" s="55" t="s">
        <v>69</v>
      </c>
      <c r="G17" s="55" t="s">
        <v>69</v>
      </c>
      <c r="H17" s="55" t="s">
        <v>69</v>
      </c>
      <c r="I17" s="54">
        <v>0.05</v>
      </c>
      <c r="J17" s="56">
        <v>0.05</v>
      </c>
    </row>
    <row r="18" spans="1:210" s="48" customFormat="1" ht="13.5" customHeight="1" thickBot="1" x14ac:dyDescent="0.3">
      <c r="A18" s="158"/>
      <c r="B18" s="123" t="s">
        <v>76</v>
      </c>
      <c r="C18" s="124"/>
      <c r="D18" s="124"/>
      <c r="E18" s="57"/>
      <c r="F18" s="58" t="s">
        <v>69</v>
      </c>
      <c r="G18" s="58" t="s">
        <v>69</v>
      </c>
      <c r="H18" s="58" t="s">
        <v>69</v>
      </c>
      <c r="I18" s="57"/>
      <c r="J18" s="59">
        <v>0.05</v>
      </c>
    </row>
    <row r="19" spans="1:210" s="48" customFormat="1" ht="15" customHeight="1" x14ac:dyDescent="0.25">
      <c r="A19" s="158"/>
      <c r="B19" s="43" t="s">
        <v>59</v>
      </c>
      <c r="C19" s="44" t="s">
        <v>60</v>
      </c>
      <c r="D19" s="45" t="s">
        <v>61</v>
      </c>
      <c r="E19" s="46" t="s">
        <v>62</v>
      </c>
      <c r="F19" s="46" t="s">
        <v>63</v>
      </c>
      <c r="G19" s="46" t="s">
        <v>64</v>
      </c>
      <c r="H19" s="46" t="s">
        <v>65</v>
      </c>
      <c r="I19" s="46" t="s">
        <v>66</v>
      </c>
      <c r="J19" s="47" t="s">
        <v>67</v>
      </c>
      <c r="HB19" s="48" t="s">
        <v>68</v>
      </c>
    </row>
    <row r="20" spans="1:210" s="48" customFormat="1" ht="82.5" customHeight="1" x14ac:dyDescent="0.25">
      <c r="A20" s="158"/>
      <c r="B20" s="49" t="s">
        <v>77</v>
      </c>
      <c r="C20" s="60" t="s">
        <v>111</v>
      </c>
      <c r="D20" s="60" t="s">
        <v>78</v>
      </c>
      <c r="E20" s="61" t="s">
        <v>79</v>
      </c>
      <c r="F20" s="53" t="s">
        <v>69</v>
      </c>
      <c r="G20" s="51" t="s">
        <v>80</v>
      </c>
      <c r="H20" s="51" t="s">
        <v>81</v>
      </c>
      <c r="I20" s="51" t="s">
        <v>82</v>
      </c>
      <c r="J20" s="52" t="s">
        <v>69</v>
      </c>
    </row>
    <row r="21" spans="1:210" s="48" customFormat="1" ht="15" customHeight="1" x14ac:dyDescent="0.25">
      <c r="A21" s="158"/>
      <c r="B21" s="96" t="s">
        <v>75</v>
      </c>
      <c r="C21" s="97"/>
      <c r="D21" s="97"/>
      <c r="E21" s="54">
        <v>0</v>
      </c>
      <c r="F21" s="62" t="s">
        <v>69</v>
      </c>
      <c r="G21" s="54">
        <v>0.02</v>
      </c>
      <c r="H21" s="54">
        <v>3.5000000000000003E-2</v>
      </c>
      <c r="I21" s="54">
        <v>0.05</v>
      </c>
      <c r="J21" s="56">
        <v>0.05</v>
      </c>
    </row>
    <row r="22" spans="1:210" s="48" customFormat="1" ht="13.5" customHeight="1" thickBot="1" x14ac:dyDescent="0.3">
      <c r="A22" s="161"/>
      <c r="B22" s="123" t="s">
        <v>76</v>
      </c>
      <c r="C22" s="124"/>
      <c r="D22" s="124"/>
      <c r="E22" s="57"/>
      <c r="F22" s="58" t="s">
        <v>69</v>
      </c>
      <c r="G22" s="57"/>
      <c r="H22" s="57"/>
      <c r="I22" s="57"/>
      <c r="J22" s="56">
        <v>0.05</v>
      </c>
    </row>
    <row r="23" spans="1:210" s="48" customFormat="1" ht="12.75" customHeight="1" x14ac:dyDescent="0.25">
      <c r="A23" s="157" t="s">
        <v>121</v>
      </c>
      <c r="B23" s="43" t="s">
        <v>59</v>
      </c>
      <c r="C23" s="44" t="s">
        <v>60</v>
      </c>
      <c r="D23" s="45" t="s">
        <v>61</v>
      </c>
      <c r="E23" s="46" t="s">
        <v>62</v>
      </c>
      <c r="F23" s="46" t="s">
        <v>63</v>
      </c>
      <c r="G23" s="46" t="s">
        <v>64</v>
      </c>
      <c r="H23" s="46" t="s">
        <v>65</v>
      </c>
      <c r="I23" s="46" t="s">
        <v>66</v>
      </c>
      <c r="J23" s="47" t="s">
        <v>67</v>
      </c>
      <c r="HB23" s="48" t="s">
        <v>68</v>
      </c>
    </row>
    <row r="24" spans="1:210" s="48" customFormat="1" ht="159" customHeight="1" x14ac:dyDescent="0.25">
      <c r="A24" s="158"/>
      <c r="B24" s="49" t="s">
        <v>139</v>
      </c>
      <c r="C24" s="50" t="s">
        <v>122</v>
      </c>
      <c r="D24" s="50" t="s">
        <v>140</v>
      </c>
      <c r="E24" s="51" t="s">
        <v>73</v>
      </c>
      <c r="F24" s="53" t="s">
        <v>69</v>
      </c>
      <c r="G24" s="53" t="s">
        <v>69</v>
      </c>
      <c r="H24" s="53" t="s">
        <v>69</v>
      </c>
      <c r="I24" s="51" t="s">
        <v>74</v>
      </c>
      <c r="J24" s="52" t="s">
        <v>69</v>
      </c>
      <c r="L24" s="48" t="s">
        <v>68</v>
      </c>
    </row>
    <row r="25" spans="1:210" s="48" customFormat="1" ht="15" customHeight="1" x14ac:dyDescent="0.25">
      <c r="A25" s="158"/>
      <c r="B25" s="96" t="s">
        <v>75</v>
      </c>
      <c r="C25" s="97"/>
      <c r="D25" s="97"/>
      <c r="E25" s="54">
        <v>0</v>
      </c>
      <c r="F25" s="55" t="s">
        <v>69</v>
      </c>
      <c r="G25" s="55" t="s">
        <v>69</v>
      </c>
      <c r="H25" s="55" t="s">
        <v>69</v>
      </c>
      <c r="I25" s="54">
        <v>2.5000000000000001E-2</v>
      </c>
      <c r="J25" s="56">
        <v>2.5000000000000001E-2</v>
      </c>
    </row>
    <row r="26" spans="1:210" s="48" customFormat="1" ht="13.5" customHeight="1" thickBot="1" x14ac:dyDescent="0.3">
      <c r="A26" s="158"/>
      <c r="B26" s="123" t="s">
        <v>76</v>
      </c>
      <c r="C26" s="124"/>
      <c r="D26" s="124"/>
      <c r="E26" s="57"/>
      <c r="F26" s="58" t="s">
        <v>69</v>
      </c>
      <c r="G26" s="58" t="s">
        <v>69</v>
      </c>
      <c r="H26" s="58" t="s">
        <v>69</v>
      </c>
      <c r="I26" s="57"/>
      <c r="J26" s="59">
        <v>2.5000000000000001E-2</v>
      </c>
    </row>
    <row r="27" spans="1:210" s="48" customFormat="1" ht="15" customHeight="1" x14ac:dyDescent="0.25">
      <c r="A27" s="158"/>
      <c r="B27" s="43" t="s">
        <v>59</v>
      </c>
      <c r="C27" s="44" t="s">
        <v>60</v>
      </c>
      <c r="D27" s="45" t="s">
        <v>61</v>
      </c>
      <c r="E27" s="46" t="s">
        <v>62</v>
      </c>
      <c r="F27" s="46" t="s">
        <v>63</v>
      </c>
      <c r="G27" s="46" t="s">
        <v>64</v>
      </c>
      <c r="H27" s="46" t="s">
        <v>65</v>
      </c>
      <c r="I27" s="46" t="s">
        <v>66</v>
      </c>
      <c r="J27" s="47" t="s">
        <v>67</v>
      </c>
      <c r="HB27" s="48" t="s">
        <v>68</v>
      </c>
    </row>
    <row r="28" spans="1:210" s="48" customFormat="1" ht="82.5" customHeight="1" x14ac:dyDescent="0.25">
      <c r="A28" s="158"/>
      <c r="B28" s="49" t="s">
        <v>142</v>
      </c>
      <c r="C28" s="60" t="s">
        <v>123</v>
      </c>
      <c r="D28" s="60" t="s">
        <v>141</v>
      </c>
      <c r="E28" s="61" t="s">
        <v>79</v>
      </c>
      <c r="F28" s="53" t="s">
        <v>69</v>
      </c>
      <c r="G28" s="51" t="s">
        <v>80</v>
      </c>
      <c r="H28" s="51" t="s">
        <v>81</v>
      </c>
      <c r="I28" s="51" t="s">
        <v>82</v>
      </c>
      <c r="J28" s="52" t="s">
        <v>69</v>
      </c>
    </row>
    <row r="29" spans="1:210" s="48" customFormat="1" ht="15" customHeight="1" x14ac:dyDescent="0.25">
      <c r="A29" s="159"/>
      <c r="B29" s="97" t="s">
        <v>75</v>
      </c>
      <c r="C29" s="97"/>
      <c r="D29" s="97"/>
      <c r="E29" s="54">
        <v>0</v>
      </c>
      <c r="F29" s="62" t="s">
        <v>69</v>
      </c>
      <c r="G29" s="54">
        <v>5.0000000000000001E-3</v>
      </c>
      <c r="H29" s="54">
        <v>1.4999999999999999E-2</v>
      </c>
      <c r="I29" s="54">
        <v>2.5000000000000001E-2</v>
      </c>
      <c r="J29" s="55">
        <v>2.5000000000000001E-2</v>
      </c>
    </row>
    <row r="30" spans="1:210" s="48" customFormat="1" ht="13.5" customHeight="1" thickBot="1" x14ac:dyDescent="0.3">
      <c r="A30" s="160"/>
      <c r="B30" s="97" t="s">
        <v>76</v>
      </c>
      <c r="C30" s="97"/>
      <c r="D30" s="97"/>
      <c r="E30" s="73"/>
      <c r="F30" s="62" t="s">
        <v>69</v>
      </c>
      <c r="G30" s="73"/>
      <c r="H30" s="73"/>
      <c r="I30" s="73"/>
      <c r="J30" s="55">
        <v>2.5000000000000001E-2</v>
      </c>
    </row>
    <row r="31" spans="1:210" s="48" customFormat="1" ht="12.75" customHeight="1" x14ac:dyDescent="0.25">
      <c r="A31" s="157" t="s">
        <v>92</v>
      </c>
      <c r="B31" s="81" t="s">
        <v>59</v>
      </c>
      <c r="C31" s="82" t="s">
        <v>60</v>
      </c>
      <c r="D31" s="83" t="s">
        <v>61</v>
      </c>
      <c r="E31" s="84" t="s">
        <v>62</v>
      </c>
      <c r="F31" s="84" t="s">
        <v>63</v>
      </c>
      <c r="G31" s="84" t="s">
        <v>64</v>
      </c>
      <c r="H31" s="84" t="s">
        <v>65</v>
      </c>
      <c r="I31" s="84" t="s">
        <v>66</v>
      </c>
      <c r="J31" s="85" t="s">
        <v>67</v>
      </c>
      <c r="HB31" s="48" t="s">
        <v>68</v>
      </c>
    </row>
    <row r="32" spans="1:210" s="36" customFormat="1" ht="165" customHeight="1" x14ac:dyDescent="0.2">
      <c r="A32" s="158"/>
      <c r="B32" s="63" t="s">
        <v>93</v>
      </c>
      <c r="C32" s="60" t="s">
        <v>94</v>
      </c>
      <c r="D32" s="60" t="s">
        <v>95</v>
      </c>
      <c r="E32" s="61" t="s">
        <v>73</v>
      </c>
      <c r="F32" s="64" t="s">
        <v>69</v>
      </c>
      <c r="G32" s="61" t="s">
        <v>133</v>
      </c>
      <c r="H32" s="64" t="s">
        <v>69</v>
      </c>
      <c r="I32" s="61" t="s">
        <v>134</v>
      </c>
      <c r="J32" s="65" t="s">
        <v>69</v>
      </c>
    </row>
    <row r="33" spans="1:10" s="48" customFormat="1" ht="15" customHeight="1" x14ac:dyDescent="0.25">
      <c r="A33" s="158"/>
      <c r="B33" s="129" t="s">
        <v>75</v>
      </c>
      <c r="C33" s="130"/>
      <c r="D33" s="131"/>
      <c r="E33" s="66">
        <v>0</v>
      </c>
      <c r="F33" s="86" t="s">
        <v>69</v>
      </c>
      <c r="G33" s="66">
        <v>2.5000000000000001E-2</v>
      </c>
      <c r="H33" s="86" t="s">
        <v>69</v>
      </c>
      <c r="I33" s="66">
        <v>0.05</v>
      </c>
      <c r="J33" s="68">
        <v>0.05</v>
      </c>
    </row>
    <row r="34" spans="1:10" s="48" customFormat="1" ht="13.5" customHeight="1" thickBot="1" x14ac:dyDescent="0.3">
      <c r="A34" s="161"/>
      <c r="B34" s="132" t="s">
        <v>76</v>
      </c>
      <c r="C34" s="133"/>
      <c r="D34" s="134"/>
      <c r="E34" s="87"/>
      <c r="F34" s="88" t="s">
        <v>69</v>
      </c>
      <c r="G34" s="87"/>
      <c r="H34" s="88" t="s">
        <v>69</v>
      </c>
      <c r="I34" s="87"/>
      <c r="J34" s="89">
        <v>0.05</v>
      </c>
    </row>
    <row r="35" spans="1:10" s="36" customFormat="1" ht="12.75" customHeight="1" x14ac:dyDescent="0.2">
      <c r="A35" s="165" t="s">
        <v>118</v>
      </c>
      <c r="B35" s="43" t="s">
        <v>59</v>
      </c>
      <c r="C35" s="44" t="s">
        <v>60</v>
      </c>
      <c r="D35" s="45" t="s">
        <v>61</v>
      </c>
      <c r="E35" s="46" t="s">
        <v>62</v>
      </c>
      <c r="F35" s="46" t="s">
        <v>63</v>
      </c>
      <c r="G35" s="46" t="s">
        <v>64</v>
      </c>
      <c r="H35" s="46" t="s">
        <v>65</v>
      </c>
      <c r="I35" s="46" t="s">
        <v>66</v>
      </c>
      <c r="J35" s="47" t="s">
        <v>67</v>
      </c>
    </row>
    <row r="36" spans="1:10" s="36" customFormat="1" ht="201.75" customHeight="1" x14ac:dyDescent="0.2">
      <c r="A36" s="166"/>
      <c r="B36" s="63" t="s">
        <v>83</v>
      </c>
      <c r="C36" s="60" t="s">
        <v>155</v>
      </c>
      <c r="D36" s="60" t="s">
        <v>143</v>
      </c>
      <c r="E36" s="61" t="s">
        <v>156</v>
      </c>
      <c r="F36" s="64" t="s">
        <v>69</v>
      </c>
      <c r="G36" s="61" t="s">
        <v>157</v>
      </c>
      <c r="H36" s="61" t="s">
        <v>158</v>
      </c>
      <c r="I36" s="61" t="s">
        <v>159</v>
      </c>
      <c r="J36" s="65" t="s">
        <v>69</v>
      </c>
    </row>
    <row r="37" spans="1:10" s="48" customFormat="1" ht="15" customHeight="1" x14ac:dyDescent="0.25">
      <c r="A37" s="166"/>
      <c r="B37" s="125" t="s">
        <v>75</v>
      </c>
      <c r="C37" s="126"/>
      <c r="D37" s="126"/>
      <c r="E37" s="66">
        <v>0</v>
      </c>
      <c r="F37" s="67" t="s">
        <v>69</v>
      </c>
      <c r="G37" s="66" t="s">
        <v>86</v>
      </c>
      <c r="H37" s="66" t="s">
        <v>87</v>
      </c>
      <c r="I37" s="66" t="s">
        <v>88</v>
      </c>
      <c r="J37" s="68">
        <v>0.15</v>
      </c>
    </row>
    <row r="38" spans="1:10" s="48" customFormat="1" ht="13.5" customHeight="1" thickBot="1" x14ac:dyDescent="0.3">
      <c r="A38" s="166"/>
      <c r="B38" s="127" t="s">
        <v>76</v>
      </c>
      <c r="C38" s="128"/>
      <c r="D38" s="128"/>
      <c r="E38" s="69"/>
      <c r="F38" s="70" t="s">
        <v>69</v>
      </c>
      <c r="G38" s="69"/>
      <c r="H38" s="69"/>
      <c r="I38" s="69"/>
      <c r="J38" s="71">
        <v>0.15</v>
      </c>
    </row>
    <row r="39" spans="1:10" s="36" customFormat="1" ht="15" customHeight="1" x14ac:dyDescent="0.2">
      <c r="A39" s="166"/>
      <c r="B39" s="43" t="s">
        <v>59</v>
      </c>
      <c r="C39" s="44" t="s">
        <v>60</v>
      </c>
      <c r="D39" s="45" t="s">
        <v>61</v>
      </c>
      <c r="E39" s="46" t="s">
        <v>62</v>
      </c>
      <c r="F39" s="46" t="s">
        <v>63</v>
      </c>
      <c r="G39" s="46" t="s">
        <v>64</v>
      </c>
      <c r="H39" s="46" t="s">
        <v>65</v>
      </c>
      <c r="I39" s="46" t="s">
        <v>66</v>
      </c>
      <c r="J39" s="47" t="s">
        <v>67</v>
      </c>
    </row>
    <row r="40" spans="1:10" s="36" customFormat="1" ht="249" customHeight="1" x14ac:dyDescent="0.2">
      <c r="A40" s="166"/>
      <c r="B40" s="63" t="s">
        <v>85</v>
      </c>
      <c r="C40" s="60" t="s">
        <v>161</v>
      </c>
      <c r="D40" s="60" t="s">
        <v>144</v>
      </c>
      <c r="E40" s="61" t="s">
        <v>160</v>
      </c>
      <c r="F40" s="61" t="s">
        <v>162</v>
      </c>
      <c r="G40" s="61" t="s">
        <v>163</v>
      </c>
      <c r="H40" s="61" t="s">
        <v>164</v>
      </c>
      <c r="I40" s="61" t="s">
        <v>165</v>
      </c>
      <c r="J40" s="65" t="s">
        <v>69</v>
      </c>
    </row>
    <row r="41" spans="1:10" s="48" customFormat="1" ht="15" customHeight="1" x14ac:dyDescent="0.25">
      <c r="A41" s="166"/>
      <c r="B41" s="125" t="s">
        <v>75</v>
      </c>
      <c r="C41" s="126"/>
      <c r="D41" s="126"/>
      <c r="E41" s="66">
        <v>0</v>
      </c>
      <c r="F41" s="66"/>
      <c r="G41" s="66"/>
      <c r="H41" s="66" t="s">
        <v>145</v>
      </c>
      <c r="I41" s="66" t="s">
        <v>84</v>
      </c>
      <c r="J41" s="68">
        <v>0.06</v>
      </c>
    </row>
    <row r="42" spans="1:10" s="48" customFormat="1" ht="13.5" customHeight="1" thickBot="1" x14ac:dyDescent="0.3">
      <c r="A42" s="166"/>
      <c r="B42" s="127" t="s">
        <v>76</v>
      </c>
      <c r="C42" s="128"/>
      <c r="D42" s="128"/>
      <c r="E42" s="69"/>
      <c r="F42" s="69"/>
      <c r="G42" s="69"/>
      <c r="H42" s="69"/>
      <c r="I42" s="69"/>
      <c r="J42" s="68">
        <v>0.06</v>
      </c>
    </row>
    <row r="43" spans="1:10" s="36" customFormat="1" ht="15" customHeight="1" x14ac:dyDescent="0.2">
      <c r="A43" s="166"/>
      <c r="B43" s="43" t="s">
        <v>59</v>
      </c>
      <c r="C43" s="44" t="s">
        <v>60</v>
      </c>
      <c r="D43" s="45" t="s">
        <v>61</v>
      </c>
      <c r="E43" s="46" t="s">
        <v>62</v>
      </c>
      <c r="F43" s="46" t="s">
        <v>63</v>
      </c>
      <c r="G43" s="46" t="s">
        <v>64</v>
      </c>
      <c r="H43" s="46" t="s">
        <v>65</v>
      </c>
      <c r="I43" s="46" t="s">
        <v>66</v>
      </c>
      <c r="J43" s="47" t="s">
        <v>67</v>
      </c>
    </row>
    <row r="44" spans="1:10" s="48" customFormat="1" ht="260.25" customHeight="1" x14ac:dyDescent="0.25">
      <c r="A44" s="166"/>
      <c r="B44" s="63" t="s">
        <v>90</v>
      </c>
      <c r="C44" s="141" t="s">
        <v>166</v>
      </c>
      <c r="D44" s="60" t="s">
        <v>151</v>
      </c>
      <c r="E44" s="142" t="s">
        <v>167</v>
      </c>
      <c r="F44" s="61" t="s">
        <v>168</v>
      </c>
      <c r="G44" s="61" t="s">
        <v>169</v>
      </c>
      <c r="H44" s="61" t="s">
        <v>170</v>
      </c>
      <c r="I44" s="61" t="s">
        <v>171</v>
      </c>
      <c r="J44" s="52" t="s">
        <v>69</v>
      </c>
    </row>
    <row r="45" spans="1:10" s="48" customFormat="1" ht="15" customHeight="1" x14ac:dyDescent="0.25">
      <c r="A45" s="166"/>
      <c r="B45" s="96" t="s">
        <v>75</v>
      </c>
      <c r="C45" s="97"/>
      <c r="D45" s="97"/>
      <c r="E45" s="54">
        <v>0</v>
      </c>
      <c r="F45" s="66" t="s">
        <v>87</v>
      </c>
      <c r="G45" s="66" t="s">
        <v>89</v>
      </c>
      <c r="H45" s="66" t="s">
        <v>130</v>
      </c>
      <c r="I45" s="66" t="s">
        <v>131</v>
      </c>
      <c r="J45" s="56">
        <v>0.4</v>
      </c>
    </row>
    <row r="46" spans="1:10" s="48" customFormat="1" ht="13.5" customHeight="1" thickBot="1" x14ac:dyDescent="0.3">
      <c r="A46" s="167"/>
      <c r="B46" s="123" t="s">
        <v>76</v>
      </c>
      <c r="C46" s="124"/>
      <c r="D46" s="124"/>
      <c r="E46" s="57"/>
      <c r="F46" s="58" t="s">
        <v>69</v>
      </c>
      <c r="G46" s="58" t="s">
        <v>69</v>
      </c>
      <c r="H46" s="57"/>
      <c r="I46" s="57"/>
      <c r="J46" s="59">
        <v>0.4</v>
      </c>
    </row>
    <row r="47" spans="1:10" s="36" customFormat="1" x14ac:dyDescent="0.2">
      <c r="A47" s="157" t="s">
        <v>119</v>
      </c>
      <c r="B47" s="74" t="s">
        <v>59</v>
      </c>
      <c r="C47" s="75" t="s">
        <v>60</v>
      </c>
      <c r="D47" s="76" t="s">
        <v>61</v>
      </c>
      <c r="E47" s="77" t="s">
        <v>62</v>
      </c>
      <c r="F47" s="77" t="s">
        <v>63</v>
      </c>
      <c r="G47" s="77" t="s">
        <v>64</v>
      </c>
      <c r="H47" s="77" t="s">
        <v>65</v>
      </c>
      <c r="I47" s="77" t="s">
        <v>66</v>
      </c>
      <c r="J47" s="78" t="s">
        <v>67</v>
      </c>
    </row>
    <row r="48" spans="1:10" s="48" customFormat="1" ht="97.5" customHeight="1" x14ac:dyDescent="0.25">
      <c r="A48" s="158"/>
      <c r="B48" s="49" t="s">
        <v>150</v>
      </c>
      <c r="C48" s="95" t="s">
        <v>172</v>
      </c>
      <c r="D48" s="72" t="s">
        <v>173</v>
      </c>
      <c r="E48" s="61" t="s">
        <v>174</v>
      </c>
      <c r="F48" s="53"/>
      <c r="G48" s="61" t="s">
        <v>175</v>
      </c>
      <c r="H48" s="53"/>
      <c r="I48" s="61" t="s">
        <v>176</v>
      </c>
      <c r="J48" s="52" t="s">
        <v>69</v>
      </c>
    </row>
    <row r="49" spans="1:210" s="48" customFormat="1" ht="15" customHeight="1" x14ac:dyDescent="0.25">
      <c r="A49" s="158"/>
      <c r="B49" s="96" t="s">
        <v>75</v>
      </c>
      <c r="C49" s="97"/>
      <c r="D49" s="97"/>
      <c r="E49" s="54">
        <v>0</v>
      </c>
      <c r="F49" s="73" t="s">
        <v>69</v>
      </c>
      <c r="G49" s="54">
        <v>1.4999999999999999E-2</v>
      </c>
      <c r="H49" s="73" t="s">
        <v>69</v>
      </c>
      <c r="I49" s="54">
        <v>0.03</v>
      </c>
      <c r="J49" s="56">
        <v>0.03</v>
      </c>
    </row>
    <row r="50" spans="1:210" s="48" customFormat="1" ht="13.5" customHeight="1" thickBot="1" x14ac:dyDescent="0.3">
      <c r="A50" s="158"/>
      <c r="B50" s="123" t="s">
        <v>76</v>
      </c>
      <c r="C50" s="124"/>
      <c r="D50" s="124"/>
      <c r="E50" s="57"/>
      <c r="F50" s="57" t="s">
        <v>69</v>
      </c>
      <c r="G50" s="57"/>
      <c r="H50" s="57" t="s">
        <v>69</v>
      </c>
      <c r="I50" s="57"/>
      <c r="J50" s="56">
        <v>0.03</v>
      </c>
    </row>
    <row r="51" spans="1:210" s="48" customFormat="1" ht="15" customHeight="1" x14ac:dyDescent="0.25">
      <c r="A51" s="158"/>
      <c r="B51" s="74" t="s">
        <v>59</v>
      </c>
      <c r="C51" s="75" t="s">
        <v>60</v>
      </c>
      <c r="D51" s="76" t="s">
        <v>61</v>
      </c>
      <c r="E51" s="77" t="s">
        <v>62</v>
      </c>
      <c r="F51" s="77" t="s">
        <v>63</v>
      </c>
      <c r="G51" s="77" t="s">
        <v>64</v>
      </c>
      <c r="H51" s="77" t="s">
        <v>65</v>
      </c>
      <c r="I51" s="77" t="s">
        <v>66</v>
      </c>
      <c r="J51" s="78" t="s">
        <v>67</v>
      </c>
      <c r="HB51" s="48" t="s">
        <v>68</v>
      </c>
    </row>
    <row r="52" spans="1:210" s="48" customFormat="1" ht="112.5" customHeight="1" x14ac:dyDescent="0.25">
      <c r="A52" s="158"/>
      <c r="B52" s="49" t="s">
        <v>177</v>
      </c>
      <c r="C52" s="50" t="s">
        <v>178</v>
      </c>
      <c r="D52" s="50" t="s">
        <v>179</v>
      </c>
      <c r="E52" s="61" t="s">
        <v>180</v>
      </c>
      <c r="F52" s="51"/>
      <c r="G52" s="61" t="s">
        <v>181</v>
      </c>
      <c r="H52" s="51"/>
      <c r="I52" s="51" t="s">
        <v>182</v>
      </c>
      <c r="J52" s="52" t="s">
        <v>69</v>
      </c>
    </row>
    <row r="53" spans="1:210" s="48" customFormat="1" ht="15" customHeight="1" x14ac:dyDescent="0.25">
      <c r="A53" s="158"/>
      <c r="B53" s="96" t="s">
        <v>75</v>
      </c>
      <c r="C53" s="97"/>
      <c r="D53" s="97"/>
      <c r="E53" s="54">
        <v>0</v>
      </c>
      <c r="F53" s="54" t="s">
        <v>69</v>
      </c>
      <c r="G53" s="54">
        <v>1.4999999999999999E-2</v>
      </c>
      <c r="H53" s="54" t="s">
        <v>69</v>
      </c>
      <c r="I53" s="54">
        <v>0.03</v>
      </c>
      <c r="J53" s="56">
        <v>0.03</v>
      </c>
    </row>
    <row r="54" spans="1:210" s="48" customFormat="1" ht="13.5" customHeight="1" thickBot="1" x14ac:dyDescent="0.3">
      <c r="A54" s="158"/>
      <c r="B54" s="98" t="s">
        <v>76</v>
      </c>
      <c r="C54" s="99"/>
      <c r="D54" s="99"/>
      <c r="E54" s="79"/>
      <c r="F54" s="79" t="s">
        <v>69</v>
      </c>
      <c r="G54" s="79" t="s">
        <v>69</v>
      </c>
      <c r="H54" s="79" t="s">
        <v>69</v>
      </c>
      <c r="I54" s="79"/>
      <c r="J54" s="80">
        <v>0.03</v>
      </c>
    </row>
    <row r="55" spans="1:210" s="48" customFormat="1" ht="15" customHeight="1" x14ac:dyDescent="0.25">
      <c r="A55" s="158"/>
      <c r="B55" s="74" t="s">
        <v>59</v>
      </c>
      <c r="C55" s="75" t="s">
        <v>60</v>
      </c>
      <c r="D55" s="76" t="s">
        <v>61</v>
      </c>
      <c r="E55" s="77" t="s">
        <v>62</v>
      </c>
      <c r="F55" s="77" t="s">
        <v>63</v>
      </c>
      <c r="G55" s="77" t="s">
        <v>64</v>
      </c>
      <c r="H55" s="77" t="s">
        <v>65</v>
      </c>
      <c r="I55" s="77" t="s">
        <v>66</v>
      </c>
      <c r="J55" s="78" t="s">
        <v>67</v>
      </c>
      <c r="HB55" s="48" t="s">
        <v>68</v>
      </c>
    </row>
    <row r="56" spans="1:210" s="48" customFormat="1" ht="91.5" customHeight="1" x14ac:dyDescent="0.25">
      <c r="A56" s="158"/>
      <c r="B56" s="49" t="s">
        <v>124</v>
      </c>
      <c r="C56" s="95" t="s">
        <v>126</v>
      </c>
      <c r="D56" s="50" t="s">
        <v>125</v>
      </c>
      <c r="E56" s="61" t="s">
        <v>127</v>
      </c>
      <c r="F56" s="51"/>
      <c r="G56" s="61" t="s">
        <v>146</v>
      </c>
      <c r="H56" s="51"/>
      <c r="I56" s="61" t="s">
        <v>147</v>
      </c>
      <c r="J56" s="52"/>
    </row>
    <row r="57" spans="1:210" s="48" customFormat="1" ht="15" customHeight="1" x14ac:dyDescent="0.25">
      <c r="A57" s="158"/>
      <c r="B57" s="96"/>
      <c r="C57" s="97"/>
      <c r="D57" s="97"/>
      <c r="E57" s="54">
        <v>0</v>
      </c>
      <c r="F57" s="54"/>
      <c r="G57" s="54">
        <v>1.4999999999999999E-2</v>
      </c>
      <c r="H57" s="54"/>
      <c r="I57" s="54">
        <v>0.03</v>
      </c>
      <c r="J57" s="56">
        <v>0.03</v>
      </c>
    </row>
    <row r="58" spans="1:210" s="48" customFormat="1" ht="15.75" customHeight="1" thickBot="1" x14ac:dyDescent="0.3">
      <c r="A58" s="161"/>
      <c r="B58" s="98"/>
      <c r="C58" s="99"/>
      <c r="D58" s="99"/>
      <c r="E58" s="79"/>
      <c r="F58" s="79"/>
      <c r="G58" s="79"/>
      <c r="H58" s="79"/>
      <c r="I58" s="79"/>
      <c r="J58" s="80">
        <v>0.03</v>
      </c>
    </row>
    <row r="59" spans="1:210" s="48" customFormat="1" ht="12.75" customHeight="1" x14ac:dyDescent="0.25">
      <c r="A59" s="157" t="s">
        <v>96</v>
      </c>
      <c r="B59" s="74" t="s">
        <v>59</v>
      </c>
      <c r="C59" s="75" t="s">
        <v>60</v>
      </c>
      <c r="D59" s="76" t="s">
        <v>61</v>
      </c>
      <c r="E59" s="77" t="s">
        <v>62</v>
      </c>
      <c r="F59" s="77" t="s">
        <v>63</v>
      </c>
      <c r="G59" s="77" t="s">
        <v>64</v>
      </c>
      <c r="H59" s="77" t="s">
        <v>65</v>
      </c>
      <c r="I59" s="77" t="s">
        <v>66</v>
      </c>
      <c r="J59" s="78" t="s">
        <v>67</v>
      </c>
      <c r="HB59" s="48" t="s">
        <v>68</v>
      </c>
    </row>
    <row r="60" spans="1:210" s="48" customFormat="1" ht="174" customHeight="1" x14ac:dyDescent="0.25">
      <c r="A60" s="158"/>
      <c r="B60" s="63" t="s">
        <v>97</v>
      </c>
      <c r="C60" s="60" t="s">
        <v>98</v>
      </c>
      <c r="D60" s="60" t="s">
        <v>148</v>
      </c>
      <c r="E60" s="51" t="s">
        <v>99</v>
      </c>
      <c r="F60" s="51" t="s">
        <v>69</v>
      </c>
      <c r="G60" s="51" t="s">
        <v>100</v>
      </c>
      <c r="H60" s="51" t="s">
        <v>69</v>
      </c>
      <c r="I60" s="51" t="s">
        <v>101</v>
      </c>
      <c r="J60" s="52" t="s">
        <v>69</v>
      </c>
    </row>
    <row r="61" spans="1:210" s="48" customFormat="1" ht="15" customHeight="1" x14ac:dyDescent="0.25">
      <c r="A61" s="158"/>
      <c r="B61" s="96" t="s">
        <v>75</v>
      </c>
      <c r="C61" s="97"/>
      <c r="D61" s="97"/>
      <c r="E61" s="54">
        <v>0</v>
      </c>
      <c r="F61" s="73" t="s">
        <v>69</v>
      </c>
      <c r="G61" s="54" t="s">
        <v>91</v>
      </c>
      <c r="H61" s="73" t="s">
        <v>69</v>
      </c>
      <c r="I61" s="54">
        <v>0.1</v>
      </c>
      <c r="J61" s="56">
        <v>0.1</v>
      </c>
    </row>
    <row r="62" spans="1:210" s="48" customFormat="1" ht="13.5" customHeight="1" thickBot="1" x14ac:dyDescent="0.3">
      <c r="A62" s="161"/>
      <c r="B62" s="98" t="s">
        <v>76</v>
      </c>
      <c r="C62" s="99"/>
      <c r="D62" s="99"/>
      <c r="E62" s="79"/>
      <c r="F62" s="79" t="s">
        <v>69</v>
      </c>
      <c r="G62" s="79"/>
      <c r="H62" s="79" t="s">
        <v>69</v>
      </c>
      <c r="I62" s="79"/>
      <c r="J62" s="80">
        <v>0.1</v>
      </c>
    </row>
    <row r="63" spans="1:210" s="36" customFormat="1" ht="13.5" customHeight="1" thickBot="1" x14ac:dyDescent="0.25">
      <c r="A63" s="162" t="s">
        <v>102</v>
      </c>
      <c r="B63" s="163"/>
      <c r="C63" s="163"/>
      <c r="D63" s="163"/>
      <c r="E63" s="163"/>
      <c r="F63" s="163"/>
      <c r="G63" s="163"/>
      <c r="H63" s="163"/>
      <c r="I63" s="164"/>
      <c r="J63" s="90">
        <f>J61+J33+J57+J53+J49+J45+J41+J37+J29+J25+J21+J17</f>
        <v>1</v>
      </c>
    </row>
    <row r="64" spans="1:210" s="36" customFormat="1" ht="13.5" customHeight="1" thickBot="1" x14ac:dyDescent="0.25">
      <c r="A64" s="162" t="s">
        <v>103</v>
      </c>
      <c r="B64" s="163"/>
      <c r="C64" s="163"/>
      <c r="D64" s="163"/>
      <c r="E64" s="163"/>
      <c r="F64" s="163"/>
      <c r="G64" s="163"/>
      <c r="H64" s="163"/>
      <c r="I64" s="164"/>
      <c r="J64" s="90">
        <f>J62+J34+J58+J54+J50+J46+J42+J38+J30+J26+J22+J18</f>
        <v>1</v>
      </c>
    </row>
    <row r="65" spans="1:10" ht="13.5" thickBot="1" x14ac:dyDescent="0.25">
      <c r="A65" s="100"/>
      <c r="B65" s="100"/>
      <c r="C65" s="100"/>
      <c r="D65" s="100"/>
      <c r="E65" s="100"/>
      <c r="F65" s="100"/>
      <c r="G65" s="100"/>
      <c r="H65" s="100"/>
      <c r="I65" s="100"/>
      <c r="J65" s="101"/>
    </row>
    <row r="66" spans="1:10" ht="30.75" customHeight="1" thickBot="1" x14ac:dyDescent="0.25">
      <c r="A66" s="143" t="s">
        <v>183</v>
      </c>
      <c r="B66" s="144"/>
      <c r="C66" s="144"/>
      <c r="D66" s="144"/>
      <c r="E66" s="144"/>
      <c r="F66" s="144"/>
      <c r="G66" s="144"/>
      <c r="H66" s="144"/>
      <c r="I66" s="144"/>
      <c r="J66" s="145"/>
    </row>
    <row r="68" spans="1:10" ht="13.5" thickBot="1" x14ac:dyDescent="0.25"/>
    <row r="69" spans="1:10" x14ac:dyDescent="0.2">
      <c r="C69" s="91"/>
      <c r="D69" s="92"/>
    </row>
  </sheetData>
  <mergeCells count="17">
    <mergeCell ref="A59:A62"/>
    <mergeCell ref="A66:J66"/>
    <mergeCell ref="A1:J1"/>
    <mergeCell ref="C13:I13"/>
    <mergeCell ref="C12:I12"/>
    <mergeCell ref="A8:J8"/>
    <mergeCell ref="A9:A13"/>
    <mergeCell ref="C10:I10"/>
    <mergeCell ref="C11:I11"/>
    <mergeCell ref="A23:A30"/>
    <mergeCell ref="A31:A34"/>
    <mergeCell ref="A63:I63"/>
    <mergeCell ref="A64:I64"/>
    <mergeCell ref="A14:J14"/>
    <mergeCell ref="A15:A22"/>
    <mergeCell ref="A35:A46"/>
    <mergeCell ref="A47:A58"/>
  </mergeCells>
  <conditionalFormatting sqref="J10:J13">
    <cfRule type="cellIs" dxfId="0" priority="1" operator="equal">
      <formula>"No"</formula>
    </cfRule>
  </conditionalFormatting>
  <dataValidations count="1">
    <dataValidation type="list" allowBlank="1" showInputMessage="1" showErrorMessage="1" sqref="WVR10:WVR13 WLV10:WLV13 WBZ10:WBZ13 VSD10:VSD13 VIH10:VIH13 UYL10:UYL13 UOP10:UOP13 UET10:UET13 TUX10:TUX13 TLB10:TLB13 TBF10:TBF13 SRJ10:SRJ13 SHN10:SHN13 RXR10:RXR13 RNV10:RNV13 RDZ10:RDZ13 QUD10:QUD13 QKH10:QKH13 QAL10:QAL13 PQP10:PQP13 PGT10:PGT13 OWX10:OWX13 ONB10:ONB13 ODF10:ODF13 NTJ10:NTJ13 NJN10:NJN13 MZR10:MZR13 MPV10:MPV13 MFZ10:MFZ13 LWD10:LWD13 LMH10:LMH13 LCL10:LCL13 KSP10:KSP13 KIT10:KIT13 JYX10:JYX13 JPB10:JPB13 JFF10:JFF13 IVJ10:IVJ13 ILN10:ILN13 IBR10:IBR13 HRV10:HRV13 HHZ10:HHZ13 GYD10:GYD13 GOH10:GOH13 GEL10:GEL13 FUP10:FUP13 FKT10:FKT13 FAX10:FAX13 ERB10:ERB13 EHF10:EHF13 DXJ10:DXJ13 DNN10:DNN13 DDR10:DDR13 CTV10:CTV13 CJZ10:CJZ13 CAD10:CAD13 BQH10:BQH13 BGL10:BGL13 AWP10:AWP13 AMT10:AMT13 ACX10:ACX13 TB10:TB13 JF10:JF13 J10:J13" xr:uid="{00000000-0002-0000-0000-000000000000}">
      <formula1>"Yes, No"</formula1>
    </dataValidation>
  </dataValidations>
  <pageMargins left="0" right="0" top="0" bottom="0" header="0.31496062992125984" footer="0.31496062992125984"/>
  <pageSetup paperSize="9" scale="96" fitToHeight="0" orientation="landscape" horizontalDpi="4294967293" r:id="rId1"/>
  <headerFooter alignWithMargins="0"/>
  <rowBreaks count="3" manualBreakCount="3">
    <brk id="34" max="9" man="1"/>
    <brk id="47" max="9" man="1"/>
    <brk id="58" max="9"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35"/>
  <sheetViews>
    <sheetView zoomScale="70" zoomScaleNormal="70" workbookViewId="0">
      <selection activeCell="L12" sqref="L12"/>
    </sheetView>
  </sheetViews>
  <sheetFormatPr defaultColWidth="9.140625" defaultRowHeight="12.75" x14ac:dyDescent="0.2"/>
  <cols>
    <col min="1" max="1" width="15.28515625" style="1" customWidth="1"/>
    <col min="2" max="2" width="78.5703125" style="2" customWidth="1"/>
    <col min="3" max="3" width="12.28515625" style="3" customWidth="1"/>
    <col min="4" max="4" width="10.5703125" style="3" customWidth="1"/>
    <col min="5" max="5" width="42" style="3" customWidth="1"/>
    <col min="6" max="6" width="31.5703125" style="3" hidden="1" customWidth="1"/>
    <col min="7" max="7" width="19.140625" style="3" customWidth="1"/>
    <col min="8" max="8" width="19.140625" style="5" customWidth="1"/>
    <col min="9" max="9" width="48" style="3" customWidth="1"/>
    <col min="10" max="10" width="9.140625" style="3"/>
    <col min="11" max="11" width="0" style="3" hidden="1" customWidth="1"/>
    <col min="12" max="12" width="43.85546875" style="2" customWidth="1"/>
    <col min="13" max="16384" width="9.140625" style="3"/>
  </cols>
  <sheetData>
    <row r="1" spans="1:14" s="8" customFormat="1" ht="15.75" customHeight="1" x14ac:dyDescent="0.25">
      <c r="A1" s="202" t="s">
        <v>0</v>
      </c>
      <c r="B1" s="203"/>
      <c r="C1" s="204"/>
      <c r="D1" s="205"/>
      <c r="E1" s="191" t="s">
        <v>1</v>
      </c>
      <c r="F1" s="191"/>
      <c r="G1" s="192">
        <f>(H24)+(H28)+(H20)+(H30)</f>
        <v>0</v>
      </c>
      <c r="H1" s="192"/>
      <c r="I1" s="193" t="s">
        <v>52</v>
      </c>
      <c r="L1" s="94"/>
    </row>
    <row r="2" spans="1:14" s="8" customFormat="1" ht="15.75" customHeight="1" x14ac:dyDescent="0.25">
      <c r="A2" s="206" t="s">
        <v>2</v>
      </c>
      <c r="B2" s="207"/>
      <c r="C2" s="208"/>
      <c r="D2" s="209"/>
      <c r="E2" s="194"/>
      <c r="F2" s="194"/>
      <c r="G2" s="195"/>
      <c r="H2" s="195"/>
      <c r="I2" s="196"/>
      <c r="L2" s="94"/>
    </row>
    <row r="3" spans="1:14" s="8" customFormat="1" ht="15.75" customHeight="1" x14ac:dyDescent="0.25">
      <c r="A3" s="206" t="s">
        <v>3</v>
      </c>
      <c r="B3" s="207"/>
      <c r="C3" s="208"/>
      <c r="D3" s="209"/>
      <c r="E3" s="194"/>
      <c r="F3" s="194"/>
      <c r="G3" s="195"/>
      <c r="H3" s="195"/>
      <c r="I3" s="197"/>
      <c r="L3" s="94"/>
    </row>
    <row r="4" spans="1:14" s="8" customFormat="1" ht="15.75" customHeight="1" x14ac:dyDescent="0.25">
      <c r="A4" s="210" t="s">
        <v>4</v>
      </c>
      <c r="B4" s="211"/>
      <c r="C4" s="208"/>
      <c r="D4" s="209"/>
      <c r="E4" s="194"/>
      <c r="F4" s="194"/>
      <c r="G4" s="195"/>
      <c r="H4" s="195"/>
      <c r="I4" s="197"/>
      <c r="L4" s="94"/>
    </row>
    <row r="5" spans="1:14" s="8" customFormat="1" ht="15.75" customHeight="1" x14ac:dyDescent="0.25">
      <c r="A5" s="206" t="s">
        <v>5</v>
      </c>
      <c r="B5" s="207"/>
      <c r="C5" s="208"/>
      <c r="D5" s="209"/>
      <c r="E5" s="194"/>
      <c r="F5" s="194"/>
      <c r="G5" s="195"/>
      <c r="H5" s="195"/>
      <c r="I5" s="197"/>
      <c r="L5" s="94"/>
    </row>
    <row r="6" spans="1:14" s="8" customFormat="1" ht="15.75" customHeight="1" x14ac:dyDescent="0.25">
      <c r="A6" s="212" t="s">
        <v>6</v>
      </c>
      <c r="B6" s="213"/>
      <c r="C6" s="208"/>
      <c r="D6" s="209"/>
      <c r="E6" s="198" t="s">
        <v>51</v>
      </c>
      <c r="F6" s="198"/>
      <c r="G6" s="199">
        <v>0.8</v>
      </c>
      <c r="H6" s="199"/>
      <c r="I6" s="197"/>
      <c r="L6" s="94"/>
    </row>
    <row r="7" spans="1:14" s="8" customFormat="1" ht="39.950000000000003" customHeight="1" x14ac:dyDescent="0.25">
      <c r="A7" s="214"/>
      <c r="B7" s="215"/>
      <c r="C7" s="208"/>
      <c r="D7" s="209"/>
      <c r="E7" s="198"/>
      <c r="F7" s="198"/>
      <c r="G7" s="199"/>
      <c r="H7" s="199"/>
      <c r="I7" s="197"/>
      <c r="L7" s="94"/>
    </row>
    <row r="8" spans="1:14" s="8" customFormat="1" ht="15.75" customHeight="1" thickBot="1" x14ac:dyDescent="0.3">
      <c r="A8" s="216"/>
      <c r="B8" s="217"/>
      <c r="C8" s="218"/>
      <c r="D8" s="219"/>
      <c r="E8" s="200"/>
      <c r="F8" s="200"/>
      <c r="G8" s="201"/>
      <c r="H8" s="201"/>
      <c r="I8" s="197"/>
      <c r="L8" s="94"/>
    </row>
    <row r="9" spans="1:14" ht="27" customHeight="1" x14ac:dyDescent="0.2">
      <c r="A9" s="24"/>
      <c r="B9" s="25" t="s">
        <v>7</v>
      </c>
      <c r="C9" s="168"/>
      <c r="D9" s="169"/>
      <c r="E9" s="170" t="s">
        <v>8</v>
      </c>
      <c r="F9" s="170" t="s">
        <v>9</v>
      </c>
      <c r="G9" s="172" t="s">
        <v>10</v>
      </c>
      <c r="H9" s="169"/>
      <c r="I9" s="173" t="s">
        <v>11</v>
      </c>
      <c r="N9" s="35"/>
    </row>
    <row r="10" spans="1:14" ht="27" customHeight="1" x14ac:dyDescent="0.2">
      <c r="A10" s="20">
        <v>1</v>
      </c>
      <c r="B10" s="33" t="s">
        <v>53</v>
      </c>
      <c r="C10" s="6">
        <f>C20+C28+C24+C30</f>
        <v>1</v>
      </c>
      <c r="D10" s="4"/>
      <c r="E10" s="171"/>
      <c r="F10" s="171"/>
      <c r="G10" s="10" t="s">
        <v>12</v>
      </c>
      <c r="H10" s="10" t="s">
        <v>13</v>
      </c>
      <c r="I10" s="174"/>
    </row>
    <row r="11" spans="1:14" s="11" customFormat="1" ht="39" thickBot="1" x14ac:dyDescent="0.25">
      <c r="A11" s="26"/>
      <c r="B11" s="34" t="s">
        <v>54</v>
      </c>
      <c r="C11" s="27"/>
      <c r="D11" s="28"/>
      <c r="E11" s="29"/>
      <c r="F11" s="29"/>
      <c r="G11" s="29"/>
      <c r="H11" s="29"/>
      <c r="I11" s="30"/>
      <c r="L11" s="2"/>
    </row>
    <row r="12" spans="1:14" s="11" customFormat="1" ht="183" customHeight="1" x14ac:dyDescent="0.2">
      <c r="A12" s="220" t="s">
        <v>26</v>
      </c>
      <c r="B12" s="265" t="s">
        <v>186</v>
      </c>
      <c r="C12" s="221" t="s">
        <v>37</v>
      </c>
      <c r="D12" s="221" t="s">
        <v>38</v>
      </c>
      <c r="E12" s="222"/>
      <c r="F12" s="223"/>
      <c r="G12" s="224"/>
      <c r="H12" s="225"/>
      <c r="I12" s="226"/>
      <c r="L12" s="2"/>
    </row>
    <row r="13" spans="1:14" s="11" customFormat="1" ht="101.25" x14ac:dyDescent="0.2">
      <c r="A13" s="227" t="s">
        <v>27</v>
      </c>
      <c r="B13" s="266" t="s">
        <v>187</v>
      </c>
      <c r="C13" s="228" t="s">
        <v>37</v>
      </c>
      <c r="D13" s="228" t="s">
        <v>38</v>
      </c>
      <c r="E13" s="229"/>
      <c r="F13" s="230"/>
      <c r="G13" s="231"/>
      <c r="H13" s="232"/>
      <c r="I13" s="233"/>
      <c r="L13" s="2"/>
    </row>
    <row r="14" spans="1:14" s="11" customFormat="1" ht="121.5" x14ac:dyDescent="0.2">
      <c r="A14" s="227" t="s">
        <v>28</v>
      </c>
      <c r="B14" s="234" t="s">
        <v>188</v>
      </c>
      <c r="C14" s="228" t="s">
        <v>37</v>
      </c>
      <c r="D14" s="228" t="s">
        <v>38</v>
      </c>
      <c r="E14" s="235"/>
      <c r="F14" s="230"/>
      <c r="G14" s="231"/>
      <c r="H14" s="232"/>
      <c r="I14" s="233"/>
      <c r="L14" s="2"/>
    </row>
    <row r="15" spans="1:14" s="11" customFormat="1" ht="113.25" customHeight="1" x14ac:dyDescent="0.2">
      <c r="A15" s="227" t="s">
        <v>29</v>
      </c>
      <c r="B15" s="266" t="s">
        <v>33</v>
      </c>
      <c r="C15" s="228" t="s">
        <v>37</v>
      </c>
      <c r="D15" s="228" t="s">
        <v>38</v>
      </c>
      <c r="E15" s="236"/>
      <c r="F15" s="230"/>
      <c r="G15" s="231"/>
      <c r="H15" s="232"/>
      <c r="I15" s="233"/>
      <c r="L15" s="2"/>
    </row>
    <row r="16" spans="1:14" s="11" customFormat="1" ht="110.1" customHeight="1" x14ac:dyDescent="0.2">
      <c r="A16" s="227" t="s">
        <v>30</v>
      </c>
      <c r="B16" s="266" t="s">
        <v>34</v>
      </c>
      <c r="C16" s="228" t="s">
        <v>37</v>
      </c>
      <c r="D16" s="228" t="s">
        <v>38</v>
      </c>
      <c r="E16" s="237"/>
      <c r="F16" s="230"/>
      <c r="G16" s="231"/>
      <c r="H16" s="232"/>
      <c r="I16" s="233"/>
      <c r="L16" s="2"/>
    </row>
    <row r="17" spans="1:12" s="11" customFormat="1" ht="110.1" customHeight="1" x14ac:dyDescent="0.2">
      <c r="A17" s="227" t="s">
        <v>31</v>
      </c>
      <c r="B17" s="266" t="s">
        <v>35</v>
      </c>
      <c r="C17" s="228" t="s">
        <v>37</v>
      </c>
      <c r="D17" s="228" t="s">
        <v>38</v>
      </c>
      <c r="E17" s="229"/>
      <c r="F17" s="230"/>
      <c r="G17" s="231"/>
      <c r="H17" s="232"/>
      <c r="I17" s="233"/>
      <c r="L17" s="2"/>
    </row>
    <row r="18" spans="1:12" s="11" customFormat="1" ht="110.1" customHeight="1" thickBot="1" x14ac:dyDescent="0.25">
      <c r="A18" s="267" t="s">
        <v>32</v>
      </c>
      <c r="B18" s="266" t="s">
        <v>36</v>
      </c>
      <c r="C18" s="238" t="s">
        <v>37</v>
      </c>
      <c r="D18" s="238" t="s">
        <v>38</v>
      </c>
      <c r="E18" s="235"/>
      <c r="F18" s="239"/>
      <c r="G18" s="240"/>
      <c r="H18" s="241"/>
      <c r="I18" s="242"/>
      <c r="L18" s="2"/>
    </row>
    <row r="19" spans="1:12" s="11" customFormat="1" ht="110.1" customHeight="1" thickBot="1" x14ac:dyDescent="0.25">
      <c r="A19" s="16"/>
      <c r="B19" s="31" t="s">
        <v>39</v>
      </c>
      <c r="C19" s="13"/>
      <c r="D19" s="14"/>
      <c r="E19" s="17"/>
      <c r="F19" s="18"/>
      <c r="G19" s="17"/>
      <c r="H19" s="32"/>
      <c r="I19" s="19"/>
      <c r="L19" s="2"/>
    </row>
    <row r="20" spans="1:12" ht="34.5" customHeight="1" x14ac:dyDescent="0.2">
      <c r="A20" s="21" t="s">
        <v>16</v>
      </c>
      <c r="B20" s="15" t="s">
        <v>14</v>
      </c>
      <c r="C20" s="12">
        <f>SUM(D21:D23)</f>
        <v>0.55000000000000004</v>
      </c>
      <c r="D20" s="12"/>
      <c r="E20" s="175"/>
      <c r="F20" s="176"/>
      <c r="G20" s="9"/>
      <c r="H20" s="7">
        <f>SUM(H21:H23)</f>
        <v>0</v>
      </c>
      <c r="I20" s="22"/>
      <c r="K20" s="3">
        <v>0</v>
      </c>
    </row>
    <row r="21" spans="1:12" ht="384.75" x14ac:dyDescent="0.2">
      <c r="A21" s="269" t="s">
        <v>17</v>
      </c>
      <c r="B21" s="268" t="s">
        <v>189</v>
      </c>
      <c r="C21" s="243"/>
      <c r="D21" s="243">
        <v>0.25</v>
      </c>
      <c r="E21" s="244"/>
      <c r="F21" s="245"/>
      <c r="G21" s="233"/>
      <c r="H21" s="246">
        <f>(G21*D21)/5</f>
        <v>0</v>
      </c>
      <c r="I21" s="233"/>
      <c r="K21" s="3">
        <v>2</v>
      </c>
      <c r="L21" s="2" t="s">
        <v>132</v>
      </c>
    </row>
    <row r="22" spans="1:12" ht="307.5" customHeight="1" x14ac:dyDescent="0.2">
      <c r="A22" s="269" t="s">
        <v>18</v>
      </c>
      <c r="B22" s="268" t="s">
        <v>190</v>
      </c>
      <c r="C22" s="243"/>
      <c r="D22" s="243">
        <v>0.15</v>
      </c>
      <c r="E22" s="244"/>
      <c r="F22" s="245"/>
      <c r="G22" s="233"/>
      <c r="H22" s="246">
        <f>(G22*D22)/5</f>
        <v>0</v>
      </c>
      <c r="I22" s="233"/>
      <c r="K22" s="3">
        <v>4</v>
      </c>
    </row>
    <row r="23" spans="1:12" ht="328.5" customHeight="1" x14ac:dyDescent="0.2">
      <c r="A23" s="269" t="s">
        <v>19</v>
      </c>
      <c r="B23" s="268" t="s">
        <v>191</v>
      </c>
      <c r="C23" s="243"/>
      <c r="D23" s="243">
        <v>0.15</v>
      </c>
      <c r="E23" s="244"/>
      <c r="F23" s="245"/>
      <c r="G23" s="233"/>
      <c r="H23" s="246">
        <f>(G23*D23)/5</f>
        <v>0</v>
      </c>
      <c r="I23" s="233"/>
      <c r="K23" s="3">
        <v>4</v>
      </c>
    </row>
    <row r="24" spans="1:12" ht="27.75" customHeight="1" x14ac:dyDescent="0.2">
      <c r="A24" s="23" t="s">
        <v>20</v>
      </c>
      <c r="B24" s="247" t="s">
        <v>15</v>
      </c>
      <c r="C24" s="248">
        <f>SUM(D25:D27)</f>
        <v>0.15000000000000002</v>
      </c>
      <c r="D24" s="248"/>
      <c r="E24" s="249"/>
      <c r="F24" s="250"/>
      <c r="G24" s="251"/>
      <c r="H24" s="252">
        <f>SUM(H25:H27)</f>
        <v>0</v>
      </c>
      <c r="I24" s="253"/>
      <c r="K24" s="3">
        <v>5</v>
      </c>
    </row>
    <row r="25" spans="1:12" ht="81" x14ac:dyDescent="0.2">
      <c r="A25" s="227" t="s">
        <v>21</v>
      </c>
      <c r="B25" s="270" t="s">
        <v>192</v>
      </c>
      <c r="C25" s="254"/>
      <c r="D25" s="254">
        <v>0.05</v>
      </c>
      <c r="E25" s="244"/>
      <c r="F25" s="255"/>
      <c r="G25" s="233"/>
      <c r="H25" s="246">
        <f>(G25*D25)/5</f>
        <v>0</v>
      </c>
      <c r="I25" s="256"/>
    </row>
    <row r="26" spans="1:12" ht="81" x14ac:dyDescent="0.2">
      <c r="A26" s="227" t="s">
        <v>22</v>
      </c>
      <c r="B26" s="270" t="s">
        <v>194</v>
      </c>
      <c r="C26" s="254"/>
      <c r="D26" s="254">
        <v>0.05</v>
      </c>
      <c r="E26" s="244"/>
      <c r="F26" s="255"/>
      <c r="G26" s="233"/>
      <c r="H26" s="246">
        <f t="shared" ref="H26:H29" si="0">(G26*D26)/5</f>
        <v>0</v>
      </c>
      <c r="I26" s="256"/>
    </row>
    <row r="27" spans="1:12" ht="81" x14ac:dyDescent="0.2">
      <c r="A27" s="227" t="s">
        <v>23</v>
      </c>
      <c r="B27" s="270" t="s">
        <v>193</v>
      </c>
      <c r="C27" s="254"/>
      <c r="D27" s="254">
        <v>0.05</v>
      </c>
      <c r="E27" s="244"/>
      <c r="F27" s="255"/>
      <c r="G27" s="233"/>
      <c r="H27" s="246">
        <f t="shared" si="0"/>
        <v>0</v>
      </c>
      <c r="I27" s="256"/>
    </row>
    <row r="28" spans="1:12" ht="27.75" customHeight="1" x14ac:dyDescent="0.2">
      <c r="A28" s="23" t="s">
        <v>24</v>
      </c>
      <c r="B28" s="247" t="s">
        <v>25</v>
      </c>
      <c r="C28" s="248">
        <f>SUM(D29)</f>
        <v>0.1</v>
      </c>
      <c r="D28" s="248"/>
      <c r="E28" s="249"/>
      <c r="F28" s="250"/>
      <c r="G28" s="251"/>
      <c r="H28" s="252">
        <f>SUM(H29:H29)</f>
        <v>0</v>
      </c>
      <c r="I28" s="257"/>
    </row>
    <row r="29" spans="1:12" ht="84" x14ac:dyDescent="0.2">
      <c r="A29" s="269" t="s">
        <v>47</v>
      </c>
      <c r="B29" s="258" t="s">
        <v>184</v>
      </c>
      <c r="C29" s="228"/>
      <c r="D29" s="254">
        <v>0.1</v>
      </c>
      <c r="E29" s="244"/>
      <c r="F29" s="230"/>
      <c r="G29" s="233"/>
      <c r="H29" s="246">
        <f t="shared" si="0"/>
        <v>0</v>
      </c>
      <c r="I29" s="233"/>
      <c r="L29" s="93" t="s">
        <v>113</v>
      </c>
    </row>
    <row r="30" spans="1:12" ht="20.25" x14ac:dyDescent="0.2">
      <c r="A30" s="23" t="s">
        <v>44</v>
      </c>
      <c r="B30" s="247" t="s">
        <v>45</v>
      </c>
      <c r="C30" s="248">
        <v>0.2</v>
      </c>
      <c r="D30" s="248"/>
      <c r="E30" s="249"/>
      <c r="F30" s="250"/>
      <c r="G30" s="251"/>
      <c r="H30" s="252"/>
      <c r="I30" s="257"/>
    </row>
    <row r="31" spans="1:12" ht="105.75" customHeight="1" x14ac:dyDescent="0.2">
      <c r="A31" s="271" t="s">
        <v>46</v>
      </c>
      <c r="B31" s="273" t="s">
        <v>40</v>
      </c>
      <c r="C31" s="228"/>
      <c r="D31" s="254">
        <v>0.05</v>
      </c>
      <c r="E31" s="244"/>
      <c r="F31" s="230"/>
      <c r="G31" s="233"/>
      <c r="H31" s="246">
        <f>(G31*D31)/5</f>
        <v>0</v>
      </c>
      <c r="I31" s="233"/>
    </row>
    <row r="32" spans="1:12" ht="81" x14ac:dyDescent="0.2">
      <c r="A32" s="227" t="s">
        <v>48</v>
      </c>
      <c r="B32" s="274" t="s">
        <v>41</v>
      </c>
      <c r="C32" s="228"/>
      <c r="D32" s="254">
        <v>0.05</v>
      </c>
      <c r="E32" s="244"/>
      <c r="F32" s="230"/>
      <c r="G32" s="233"/>
      <c r="H32" s="246">
        <f t="shared" ref="H32:H34" si="1">(G32*D32)/5</f>
        <v>0</v>
      </c>
      <c r="I32" s="233"/>
    </row>
    <row r="33" spans="1:12" ht="81" x14ac:dyDescent="0.2">
      <c r="A33" s="269" t="s">
        <v>49</v>
      </c>
      <c r="B33" s="275" t="s">
        <v>42</v>
      </c>
      <c r="C33" s="228"/>
      <c r="D33" s="254">
        <v>0.05</v>
      </c>
      <c r="E33" s="244"/>
      <c r="F33" s="230"/>
      <c r="G33" s="233"/>
      <c r="H33" s="246">
        <f t="shared" si="1"/>
        <v>0</v>
      </c>
      <c r="I33" s="233"/>
      <c r="J33" s="11"/>
      <c r="L33" s="2" t="s">
        <v>112</v>
      </c>
    </row>
    <row r="34" spans="1:12" ht="102" thickBot="1" x14ac:dyDescent="0.25">
      <c r="A34" s="272" t="s">
        <v>50</v>
      </c>
      <c r="B34" s="276" t="s">
        <v>43</v>
      </c>
      <c r="C34" s="259"/>
      <c r="D34" s="260">
        <v>0.05</v>
      </c>
      <c r="E34" s="261"/>
      <c r="F34" s="262"/>
      <c r="G34" s="263"/>
      <c r="H34" s="264">
        <f t="shared" si="1"/>
        <v>0</v>
      </c>
      <c r="I34" s="263"/>
    </row>
    <row r="35" spans="1:12" x14ac:dyDescent="0.2">
      <c r="G35" s="11"/>
    </row>
  </sheetData>
  <mergeCells count="29">
    <mergeCell ref="I1:I2"/>
    <mergeCell ref="E30:F30"/>
    <mergeCell ref="I9:I10"/>
    <mergeCell ref="A1:B1"/>
    <mergeCell ref="C1:D1"/>
    <mergeCell ref="E1:F5"/>
    <mergeCell ref="G1:H5"/>
    <mergeCell ref="A2:B2"/>
    <mergeCell ref="C2:D2"/>
    <mergeCell ref="A3:B3"/>
    <mergeCell ref="C3:D3"/>
    <mergeCell ref="A4:B4"/>
    <mergeCell ref="C4:D4"/>
    <mergeCell ref="E20:F20"/>
    <mergeCell ref="A5:B5"/>
    <mergeCell ref="C5:D5"/>
    <mergeCell ref="G9:H9"/>
    <mergeCell ref="F21:F23"/>
    <mergeCell ref="A6:B7"/>
    <mergeCell ref="C6:D7"/>
    <mergeCell ref="E6:F8"/>
    <mergeCell ref="G6:H8"/>
    <mergeCell ref="A8:B8"/>
    <mergeCell ref="C8:D8"/>
    <mergeCell ref="E24:F24"/>
    <mergeCell ref="E28:F28"/>
    <mergeCell ref="C9:D9"/>
    <mergeCell ref="E9:E10"/>
    <mergeCell ref="F9:F10"/>
  </mergeCells>
  <pageMargins left="0.7" right="0.7" top="0.75" bottom="0.75" header="0.3" footer="0.3"/>
  <pageSetup paperSize="8" scale="82" fitToHeight="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E15"/>
  <sheetViews>
    <sheetView tabSelected="1" workbookViewId="0">
      <selection activeCell="C30" sqref="C30"/>
    </sheetView>
  </sheetViews>
  <sheetFormatPr defaultColWidth="33.7109375" defaultRowHeight="15" x14ac:dyDescent="0.25"/>
  <cols>
    <col min="1" max="1" width="20.140625" style="103" customWidth="1"/>
    <col min="2" max="2" width="19.85546875" style="103" bestFit="1" customWidth="1"/>
    <col min="3" max="3" width="35.42578125" style="103" bestFit="1" customWidth="1"/>
    <col min="4" max="4" width="8.140625" style="138" bestFit="1" customWidth="1"/>
    <col min="5" max="5" width="8.140625" style="104" bestFit="1" customWidth="1"/>
    <col min="6" max="16384" width="33.7109375" style="103"/>
  </cols>
  <sheetData>
    <row r="2" spans="1:5" x14ac:dyDescent="0.25">
      <c r="A2" s="186" t="s">
        <v>128</v>
      </c>
      <c r="B2" s="188" t="s">
        <v>114</v>
      </c>
      <c r="C2" s="102" t="str">
        <f>'Rev 1 TEC'!B16</f>
        <v>Qualification</v>
      </c>
      <c r="D2" s="137">
        <f>'Rev 1 TEC'!J17</f>
        <v>0.05</v>
      </c>
      <c r="E2" s="187">
        <f>SUM(D2:D6)</f>
        <v>0.2</v>
      </c>
    </row>
    <row r="3" spans="1:5" x14ac:dyDescent="0.25">
      <c r="A3" s="186"/>
      <c r="B3" s="189"/>
      <c r="C3" s="102" t="str">
        <f>'Rev 1 TEC'!B20</f>
        <v>Experience</v>
      </c>
      <c r="D3" s="137">
        <f>'Rev 1 TEC'!J21</f>
        <v>0.05</v>
      </c>
      <c r="E3" s="187"/>
    </row>
    <row r="4" spans="1:5" x14ac:dyDescent="0.25">
      <c r="A4" s="186"/>
      <c r="B4" s="188" t="s">
        <v>115</v>
      </c>
      <c r="C4" s="102" t="str">
        <f>'Rev 1 TEC'!B24</f>
        <v>Supervisor Qualification</v>
      </c>
      <c r="D4" s="137">
        <f>'Rev 1 TEC'!J25</f>
        <v>2.5000000000000001E-2</v>
      </c>
      <c r="E4" s="187"/>
    </row>
    <row r="5" spans="1:5" x14ac:dyDescent="0.25">
      <c r="A5" s="186"/>
      <c r="B5" s="189"/>
      <c r="C5" s="102" t="str">
        <f>'Rev 1 TEC'!B28</f>
        <v>Supervisor Experience</v>
      </c>
      <c r="D5" s="137">
        <f>'Rev 1 TEC'!J29</f>
        <v>2.5000000000000001E-2</v>
      </c>
      <c r="E5" s="187"/>
    </row>
    <row r="6" spans="1:5" x14ac:dyDescent="0.25">
      <c r="A6" s="186"/>
      <c r="B6" s="102" t="s">
        <v>109</v>
      </c>
      <c r="C6" s="102" t="s">
        <v>117</v>
      </c>
      <c r="D6" s="140">
        <f>'Rev 1 TEC'!J33</f>
        <v>0.05</v>
      </c>
      <c r="E6" s="187"/>
    </row>
    <row r="7" spans="1:5" x14ac:dyDescent="0.25">
      <c r="A7" s="177" t="s">
        <v>135</v>
      </c>
      <c r="B7" s="183" t="s">
        <v>118</v>
      </c>
      <c r="C7" s="102" t="str">
        <f>'Rev 1 TEC'!B44</f>
        <v>Control &amp; Instrumentation Experience</v>
      </c>
      <c r="D7" s="137">
        <v>0.06</v>
      </c>
      <c r="E7" s="180">
        <f>SUM(D7:D12)</f>
        <v>0.70000000000000007</v>
      </c>
    </row>
    <row r="8" spans="1:5" x14ac:dyDescent="0.25">
      <c r="A8" s="178"/>
      <c r="B8" s="184"/>
      <c r="C8" s="102" t="str">
        <f>'Rev 1 TEC'!B36</f>
        <v>Design Experience</v>
      </c>
      <c r="D8" s="137">
        <v>0.15</v>
      </c>
      <c r="E8" s="181"/>
    </row>
    <row r="9" spans="1:5" x14ac:dyDescent="0.25">
      <c r="A9" s="178"/>
      <c r="B9" s="185"/>
      <c r="C9" s="102" t="s">
        <v>136</v>
      </c>
      <c r="D9" s="137">
        <v>0.03</v>
      </c>
      <c r="E9" s="181"/>
    </row>
    <row r="10" spans="1:5" x14ac:dyDescent="0.25">
      <c r="A10" s="178"/>
      <c r="B10" s="188" t="s">
        <v>119</v>
      </c>
      <c r="C10" s="102" t="str">
        <f>'Rev 1 TEC'!B48</f>
        <v>Function Logic Diagram/ Drawing</v>
      </c>
      <c r="D10" s="137">
        <v>0.4</v>
      </c>
      <c r="E10" s="181"/>
    </row>
    <row r="11" spans="1:5" x14ac:dyDescent="0.25">
      <c r="A11" s="178"/>
      <c r="B11" s="190"/>
      <c r="C11" s="102" t="str">
        <f>'Rev 1 TEC'!B52</f>
        <v xml:space="preserve">Hardware Drawing updates &amp; Calibration Certificates </v>
      </c>
      <c r="D11" s="137">
        <v>0.03</v>
      </c>
      <c r="E11" s="181"/>
    </row>
    <row r="12" spans="1:5" x14ac:dyDescent="0.25">
      <c r="A12" s="179"/>
      <c r="B12" s="189"/>
      <c r="C12" s="102" t="str">
        <f>'Rev 1 TEC'!B56</f>
        <v>Alarm Philosophy</v>
      </c>
      <c r="D12" s="137">
        <v>0.03</v>
      </c>
      <c r="E12" s="182"/>
    </row>
    <row r="13" spans="1:5" x14ac:dyDescent="0.25">
      <c r="A13" s="102" t="s">
        <v>129</v>
      </c>
      <c r="B13" s="102" t="s">
        <v>116</v>
      </c>
      <c r="C13" s="102"/>
      <c r="D13" s="137">
        <f>'Rev 1 TEC'!J61</f>
        <v>0.1</v>
      </c>
      <c r="E13" s="135">
        <f>D13</f>
        <v>0.1</v>
      </c>
    </row>
    <row r="14" spans="1:5" x14ac:dyDescent="0.25">
      <c r="A14" s="102"/>
      <c r="B14" s="102"/>
      <c r="C14" s="102"/>
      <c r="D14" s="137">
        <f>SUM(D2:D13)</f>
        <v>1.0000000000000002</v>
      </c>
      <c r="E14" s="136">
        <f>SUM(E2:E13)</f>
        <v>1.0000000000000002</v>
      </c>
    </row>
    <row r="15" spans="1:5" x14ac:dyDescent="0.25">
      <c r="A15" s="102"/>
      <c r="B15" s="102"/>
      <c r="C15" s="102"/>
      <c r="D15" s="137">
        <f>1-D14</f>
        <v>0</v>
      </c>
    </row>
  </sheetData>
  <mergeCells count="8">
    <mergeCell ref="A7:A12"/>
    <mergeCell ref="E7:E12"/>
    <mergeCell ref="B7:B9"/>
    <mergeCell ref="A2:A6"/>
    <mergeCell ref="E2:E6"/>
    <mergeCell ref="B2:B3"/>
    <mergeCell ref="B4:B5"/>
    <mergeCell ref="B10:B1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15C0671AA60814EABFCC911E778149A" ma:contentTypeVersion="2" ma:contentTypeDescription="Create a new document." ma:contentTypeScope="" ma:versionID="91724e119ff8f9a33445a04c642af151">
  <xsd:schema xmlns:xsd="http://www.w3.org/2001/XMLSchema" xmlns:xs="http://www.w3.org/2001/XMLSchema" xmlns:p="http://schemas.microsoft.com/office/2006/metadata/properties" xmlns:ns2="78ed8929-86ba-497d-9ae4-6ceda05d4183" targetNamespace="http://schemas.microsoft.com/office/2006/metadata/properties" ma:root="true" ma:fieldsID="a672f84bf137212ba8b0f71faadfc190" ns2:_="">
    <xsd:import namespace="78ed8929-86ba-497d-9ae4-6ceda05d4183"/>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ed8929-86ba-497d-9ae4-6ceda05d418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EF6225-40FE-4EE4-83F1-6534A5FC9531}">
  <ds:schemaRefs>
    <ds:schemaRef ds:uri="http://purl.org/dc/terms/"/>
    <ds:schemaRef ds:uri="http://schemas.microsoft.com/office/infopath/2007/PartnerControls"/>
    <ds:schemaRef ds:uri="78ed8929-86ba-497d-9ae4-6ceda05d4183"/>
    <ds:schemaRef ds:uri="http://purl.org/dc/elements/1.1/"/>
    <ds:schemaRef ds:uri="http://schemas.microsoft.com/office/2006/documentManagement/types"/>
    <ds:schemaRef ds:uri="http://purl.org/dc/dcmitype/"/>
    <ds:schemaRef ds:uri="http://www.w3.org/XML/1998/namespace"/>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CA580AE7-A466-4FC8-85D7-7957B6AC02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ed8929-86ba-497d-9ae4-6ceda05d418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D535A45-39C6-45DC-ACC9-88F22AEE917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Rev 1 TEC</vt:lpstr>
      <vt:lpstr>Original TEC</vt:lpstr>
      <vt:lpstr>High level Scoring</vt:lpstr>
      <vt:lpstr>'Rev 1 TEC'!Print_Area</vt:lpstr>
    </vt:vector>
  </TitlesOfParts>
  <Company>Eskom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Viren Naidoo</dc:creator>
  <cp:lastModifiedBy>Ahmed Cassim</cp:lastModifiedBy>
  <cp:revision/>
  <cp:lastPrinted>2021-01-29T08:10:04Z</cp:lastPrinted>
  <dcterms:created xsi:type="dcterms:W3CDTF">2018-01-16T14:02:13Z</dcterms:created>
  <dcterms:modified xsi:type="dcterms:W3CDTF">2022-01-16T17:51:55Z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0x010100015C0671AA60814EABFCC911E778149A</vt:lpwstr>
  </property>
</Properties>
</file>